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0730" windowHeight="11760" firstSheet="2" activeTab="7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25725"/>
</workbook>
</file>

<file path=xl/calcChain.xml><?xml version="1.0" encoding="utf-8"?>
<calcChain xmlns="http://schemas.openxmlformats.org/spreadsheetml/2006/main">
  <c r="D16" i="1"/>
  <c r="D17"/>
  <c r="D25"/>
  <c r="D19"/>
  <c r="D20"/>
  <c r="D22"/>
  <c r="D23"/>
  <c r="D24"/>
  <c r="D29" i="2" l="1"/>
  <c r="D21"/>
  <c r="D20"/>
  <c r="B285" i="12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AF21" i="5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B37" s="1"/>
  <c r="AG19"/>
  <c r="AG18"/>
  <c r="B42" s="1"/>
  <c r="AG17"/>
  <c r="B45" s="1"/>
  <c r="AG16"/>
  <c r="AG15"/>
  <c r="B41" s="1"/>
  <c r="AG14"/>
  <c r="AG13"/>
  <c r="B50" s="1"/>
  <c r="AG12"/>
  <c r="B38" s="1"/>
  <c r="AG11"/>
  <c r="AG10"/>
  <c r="AG9"/>
  <c r="AG8"/>
  <c r="AG7"/>
  <c r="AG6"/>
  <c r="AG5"/>
  <c r="AG4"/>
  <c r="AG3"/>
  <c r="B46" s="1"/>
  <c r="AG2"/>
  <c r="AG21" l="1"/>
  <c r="AH21" s="1"/>
  <c r="B49"/>
  <c r="B286" i="12"/>
  <c r="C286" s="1"/>
  <c r="D30" i="2"/>
  <c r="AH11" i="5"/>
  <c r="B35"/>
  <c r="B39"/>
  <c r="B43"/>
  <c r="B47"/>
  <c r="B51"/>
  <c r="B36"/>
  <c r="B40"/>
  <c r="B44"/>
  <c r="B48"/>
  <c r="B52"/>
  <c r="B53"/>
  <c r="AH18"/>
  <c r="C284" i="12" l="1"/>
  <c r="AH6" i="5"/>
  <c r="AH20"/>
  <c r="C270" i="12"/>
  <c r="AH4" i="5"/>
  <c r="AH15"/>
  <c r="AH10"/>
  <c r="AH5"/>
  <c r="C281" i="12"/>
  <c r="C271"/>
  <c r="AH2" i="5"/>
  <c r="AH3"/>
  <c r="AH8"/>
  <c r="AH19"/>
  <c r="AH14"/>
  <c r="AH9"/>
  <c r="C268" i="12"/>
  <c r="AH12" i="5"/>
  <c r="AH13"/>
  <c r="AH16"/>
  <c r="AH17"/>
  <c r="AH7"/>
  <c r="C267" i="12"/>
  <c r="C277"/>
  <c r="C280"/>
  <c r="C283"/>
  <c r="C282"/>
  <c r="B54" i="5"/>
  <c r="C37" s="1"/>
  <c r="C276" i="12"/>
  <c r="C278"/>
  <c r="C273"/>
  <c r="C279"/>
  <c r="C285"/>
  <c r="C269"/>
  <c r="C272"/>
  <c r="C275"/>
  <c r="C274"/>
  <c r="C39" i="5" l="1"/>
  <c r="C52"/>
  <c r="C45"/>
  <c r="C50"/>
  <c r="C40"/>
  <c r="C41"/>
  <c r="C51"/>
  <c r="C43"/>
  <c r="C53"/>
  <c r="C38"/>
  <c r="C48"/>
  <c r="C42"/>
  <c r="C46"/>
  <c r="C44"/>
  <c r="C49"/>
  <c r="C36"/>
  <c r="C47"/>
  <c r="C35"/>
</calcChain>
</file>

<file path=xl/sharedStrings.xml><?xml version="1.0" encoding="utf-8"?>
<sst xmlns="http://schemas.openxmlformats.org/spreadsheetml/2006/main" count="266" uniqueCount="153">
  <si>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</si>
  <si>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</si>
  <si>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</si>
  <si>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</si>
  <si>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</si>
  <si>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</si>
  <si>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</si>
  <si>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</si>
  <si>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</si>
  <si>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</si>
  <si>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</si>
  <si>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</si>
  <si>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</si>
  <si>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</si>
  <si>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</si>
  <si>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</si>
  <si>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</si>
  <si>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</si>
  <si>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</si>
  <si>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</si>
  <si>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</si>
  <si>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</si>
  <si>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</si>
  <si>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</si>
  <si>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</si>
  <si>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</si>
  <si>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</si>
  <si>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</si>
  <si>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</si>
  <si>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</si>
  <si>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</si>
  <si>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</si>
  <si>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</si>
  <si>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</si>
  <si>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</si>
  <si>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</si>
  <si>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</si>
  <si>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</si>
  <si>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</si>
  <si>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</si>
  <si>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</si>
  <si>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</si>
  <si>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</si>
  <si>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</si>
  <si>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</si>
  <si>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</si>
  <si>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</si>
  <si>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</si>
  <si>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</si>
  <si>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</si>
  <si>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</si>
  <si>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</si>
  <si>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</si>
  <si>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</si>
  <si>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</si>
  <si>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</si>
  <si>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</si>
  <si>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</si>
  <si>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</si>
  <si>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</si>
  <si>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</si>
  <si>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</si>
  <si>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</si>
  <si>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</si>
  <si>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</si>
  <si>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</si>
  <si>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</si>
  <si>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</si>
  <si>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</si>
  <si>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</si>
  <si>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</si>
  <si>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</si>
  <si>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</si>
  <si>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</si>
  <si>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</si>
  <si>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</si>
  <si>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</si>
  <si>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</si>
  <si>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</si>
  <si>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</si>
  <si>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</si>
  <si>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</si>
  <si>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</si>
  <si>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</si>
  <si>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</si>
  <si>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</si>
  <si>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</si>
  <si>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</si>
  <si>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</si>
  <si>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</si>
  <si>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OTROS</t>
  </si>
  <si>
    <t>AGUA POTABLE POR TON.</t>
  </si>
  <si>
    <t>CANTIDADES DE OPERACIONES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</si>
  <si>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</si>
  <si>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</si>
  <si>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</si>
  <si>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</si>
  <si>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</si>
  <si>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</si>
  <si>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</si>
  <si>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</si>
  <si>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</si>
  <si>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</si>
  <si>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</si>
  <si>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4.5MM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</si>
  <si>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</si>
  <si>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</si>
  <si>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</si>
  <si>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</si>
  <si>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</si>
  <si>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</si>
  <si>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</si>
  <si>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</si>
  <si>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</si>
  <si>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</si>
  <si>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</si>
  <si>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</si>
  <si>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</si>
  <si>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</si>
  <si>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</si>
  <si>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</si>
  <si>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</si>
  <si>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DETENIDOS EN PUERTOS NACIONALES</t>
  </si>
  <si>
    <t>40MM</t>
  </si>
  <si>
    <t xml:space="preserve"> ROMANA</t>
  </si>
  <si>
    <t>ROMANA</t>
  </si>
  <si>
    <t>AMBER COVE</t>
  </si>
  <si>
    <t>Frascos de perdigones cal.5.5</t>
  </si>
  <si>
    <t>cartuchos</t>
  </si>
  <si>
    <t>5.5MM</t>
  </si>
  <si>
    <t>Haina Oriental</t>
  </si>
  <si>
    <t>COLOMBIA</t>
  </si>
  <si>
    <t xml:space="preserve">                                                         ARMAS DECOMISADAS</t>
  </si>
  <si>
    <t>COMBUSTIBLES</t>
  </si>
  <si>
    <t>ARRIBO DE CRUCEROS OCTUBRE 2019</t>
  </si>
  <si>
    <t>ZARPE DE BUQUES DE PUERTOS DOMINICANOS  - OCTUBRE 2019</t>
  </si>
  <si>
    <t>ZARPE DE BUQUES HACIA LOS EE.UU. - OCTUBRE 2019</t>
  </si>
  <si>
    <t>ESTADISTICAS GENERAL DE POLIZONES - OCTUBRE 2019</t>
  </si>
  <si>
    <t>SUSTANCIAS NARCOTICAS - OCTUBRE 2019</t>
  </si>
  <si>
    <t>OPERACIONES DE SHIP CHANDLES - OCTUBRE 2019</t>
  </si>
  <si>
    <t>ARMAS, MUNICIONES Y PERTRECHOS DECOMISADOS - OCTUBRE 2019</t>
  </si>
  <si>
    <t>LA CANA</t>
  </si>
  <si>
    <t>Culata p/ rifle</t>
  </si>
  <si>
    <t>Bulto p/ rifle</t>
  </si>
  <si>
    <t>Par botas negras tipo militar</t>
  </si>
  <si>
    <t>Ballesta</t>
  </si>
  <si>
    <t>CSL ARGOSY</t>
  </si>
  <si>
    <t>BAHAMAS</t>
  </si>
  <si>
    <t>SANSOUCI</t>
  </si>
  <si>
    <t>x</t>
  </si>
  <si>
    <t>140 pqtes</t>
  </si>
  <si>
    <t>Cocaina</t>
  </si>
  <si>
    <t>Colombia</t>
  </si>
</sst>
</file>

<file path=xl/styles.xml><?xml version="1.0" encoding="utf-8"?>
<styleSheet xmlns="http://schemas.openxmlformats.org/spreadsheetml/2006/main">
  <fonts count="45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5" tint="-0.499984740745262"/>
      <name val="Arial Narrow"/>
      <family val="2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name val="Calibri (Cuerpo)_x0000_"/>
    </font>
    <font>
      <sz val="14"/>
      <color rgb="FF000000"/>
      <name val="Calibri (Cuerpo)_x0000_"/>
    </font>
    <font>
      <b/>
      <sz val="14"/>
      <color theme="0"/>
      <name val="Calibri (Cuerpo)_x0000_"/>
    </font>
    <font>
      <sz val="14"/>
      <name val="Calibri"/>
      <family val="2"/>
      <scheme val="minor"/>
    </font>
    <font>
      <sz val="14"/>
      <color theme="0"/>
      <name val="Calibri (Cuerpo)_x0000_"/>
    </font>
    <font>
      <b/>
      <sz val="12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  <fill>
      <patternFill patternType="solid">
        <fgColor rgb="FFFFFFFF"/>
        <bgColor rgb="FFC6D9F0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312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7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3" xfId="0" applyFont="1" applyFill="1" applyBorder="1"/>
    <xf numFmtId="9" fontId="0" fillId="0" borderId="0" xfId="0" applyNumberFormat="1" applyFont="1"/>
    <xf numFmtId="0" fontId="10" fillId="0" borderId="4" xfId="0" applyFont="1" applyBorder="1"/>
    <xf numFmtId="0" fontId="0" fillId="3" borderId="4" xfId="0" applyFont="1" applyFill="1" applyBorder="1"/>
    <xf numFmtId="9" fontId="0" fillId="3" borderId="13" xfId="0" applyNumberFormat="1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5" fillId="0" borderId="0" xfId="0" applyFont="1"/>
    <xf numFmtId="0" fontId="10" fillId="4" borderId="15" xfId="0" applyFont="1" applyFill="1" applyBorder="1"/>
    <xf numFmtId="0" fontId="10" fillId="4" borderId="16" xfId="0" applyFont="1" applyFill="1" applyBorder="1"/>
    <xf numFmtId="14" fontId="0" fillId="0" borderId="17" xfId="0" applyNumberFormat="1" applyFont="1" applyBorder="1"/>
    <xf numFmtId="20" fontId="0" fillId="0" borderId="18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5" xfId="0" applyFont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19" fillId="7" borderId="30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19" fillId="7" borderId="31" xfId="0" applyFont="1" applyFill="1" applyBorder="1" applyAlignment="1">
      <alignment horizontal="center" vertical="top" wrapText="1"/>
    </xf>
    <xf numFmtId="0" fontId="20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5" xfId="0" applyFont="1" applyBorder="1"/>
    <xf numFmtId="9" fontId="0" fillId="0" borderId="22" xfId="0" applyNumberFormat="1" applyFont="1" applyBorder="1"/>
    <xf numFmtId="0" fontId="0" fillId="0" borderId="0" xfId="0" applyFont="1" applyAlignment="1"/>
    <xf numFmtId="0" fontId="17" fillId="6" borderId="27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0" xfId="0" applyFont="1" applyBorder="1" applyAlignment="1"/>
    <xf numFmtId="0" fontId="0" fillId="0" borderId="0" xfId="0" applyFont="1" applyAlignment="1"/>
    <xf numFmtId="0" fontId="15" fillId="8" borderId="20" xfId="0" applyFont="1" applyFill="1" applyBorder="1" applyAlignment="1"/>
    <xf numFmtId="0" fontId="0" fillId="0" borderId="0" xfId="0" applyFont="1" applyAlignment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0" fillId="10" borderId="48" xfId="0" applyFont="1" applyFill="1" applyBorder="1" applyAlignment="1"/>
    <xf numFmtId="0" fontId="0" fillId="10" borderId="20" xfId="0" applyFont="1" applyFill="1" applyBorder="1"/>
    <xf numFmtId="0" fontId="0" fillId="0" borderId="33" xfId="0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12" fillId="0" borderId="0" xfId="0" applyFont="1"/>
    <xf numFmtId="0" fontId="30" fillId="0" borderId="0" xfId="0" applyFont="1" applyAlignment="1">
      <alignment horizontal="center"/>
    </xf>
    <xf numFmtId="0" fontId="0" fillId="0" borderId="0" xfId="0" applyFont="1" applyAlignment="1"/>
    <xf numFmtId="0" fontId="23" fillId="0" borderId="2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3" fillId="0" borderId="33" xfId="0" applyFont="1" applyBorder="1" applyAlignment="1">
      <alignment horizontal="center"/>
    </xf>
    <xf numFmtId="0" fontId="0" fillId="0" borderId="0" xfId="0" applyFont="1" applyAlignment="1"/>
    <xf numFmtId="14" fontId="23" fillId="8" borderId="33" xfId="0" applyNumberFormat="1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17" fillId="15" borderId="7" xfId="0" applyFont="1" applyFill="1" applyBorder="1" applyAlignment="1">
      <alignment horizontal="center" vertical="center" wrapText="1"/>
    </xf>
    <xf numFmtId="0" fontId="0" fillId="17" borderId="39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/>
    </xf>
    <xf numFmtId="0" fontId="17" fillId="19" borderId="35" xfId="0" applyFont="1" applyFill="1" applyBorder="1" applyAlignment="1">
      <alignment horizontal="center" vertical="center" wrapText="1"/>
    </xf>
    <xf numFmtId="0" fontId="24" fillId="21" borderId="40" xfId="0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 vertical="center" wrapText="1"/>
    </xf>
    <xf numFmtId="0" fontId="17" fillId="22" borderId="37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 vertical="center" wrapText="1"/>
    </xf>
    <xf numFmtId="0" fontId="17" fillId="25" borderId="37" xfId="0" applyFont="1" applyFill="1" applyBorder="1" applyAlignment="1">
      <alignment horizontal="center" vertical="center" wrapText="1"/>
    </xf>
    <xf numFmtId="0" fontId="12" fillId="26" borderId="15" xfId="0" applyFont="1" applyFill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/>
    </xf>
    <xf numFmtId="0" fontId="12" fillId="28" borderId="15" xfId="0" applyFont="1" applyFill="1" applyBorder="1" applyAlignment="1">
      <alignment horizontal="center" vertical="center"/>
    </xf>
    <xf numFmtId="0" fontId="12" fillId="29" borderId="15" xfId="0" applyFont="1" applyFill="1" applyBorder="1" applyAlignment="1">
      <alignment horizontal="center" vertical="center" wrapText="1"/>
    </xf>
    <xf numFmtId="0" fontId="31" fillId="12" borderId="34" xfId="0" applyFont="1" applyFill="1" applyBorder="1" applyAlignment="1">
      <alignment horizontal="center"/>
    </xf>
    <xf numFmtId="0" fontId="31" fillId="12" borderId="52" xfId="0" applyFont="1" applyFill="1" applyBorder="1" applyAlignment="1">
      <alignment horizontal="center" vertical="center"/>
    </xf>
    <xf numFmtId="0" fontId="31" fillId="12" borderId="53" xfId="0" applyFont="1" applyFill="1" applyBorder="1" applyAlignment="1">
      <alignment horizontal="center" vertical="center" wrapText="1"/>
    </xf>
    <xf numFmtId="0" fontId="31" fillId="12" borderId="34" xfId="0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0" fontId="31" fillId="35" borderId="51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/>
    </xf>
    <xf numFmtId="0" fontId="31" fillId="35" borderId="55" xfId="0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0" fillId="0" borderId="61" xfId="0" applyFont="1" applyBorder="1" applyAlignment="1"/>
    <xf numFmtId="0" fontId="0" fillId="0" borderId="62" xfId="0" applyFont="1" applyBorder="1" applyAlignment="1"/>
    <xf numFmtId="0" fontId="17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Font="1" applyAlignment="1"/>
    <xf numFmtId="0" fontId="0" fillId="0" borderId="60" xfId="0" applyFont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/>
    </xf>
    <xf numFmtId="0" fontId="15" fillId="0" borderId="33" xfId="0" applyNumberFormat="1" applyFont="1" applyBorder="1" applyAlignment="1" applyProtection="1">
      <alignment horizontal="center" wrapText="1"/>
      <protection locked="0"/>
    </xf>
    <xf numFmtId="0" fontId="0" fillId="0" borderId="61" xfId="0" applyFont="1" applyBorder="1" applyAlignment="1">
      <alignment horizontal="center" wrapText="1"/>
    </xf>
    <xf numFmtId="0" fontId="23" fillId="5" borderId="21" xfId="0" applyFont="1" applyFill="1" applyBorder="1" applyAlignment="1">
      <alignment horizontal="left" vertical="center" wrapText="1"/>
    </xf>
    <xf numFmtId="0" fontId="23" fillId="0" borderId="20" xfId="0" applyFont="1" applyBorder="1"/>
    <xf numFmtId="0" fontId="12" fillId="0" borderId="20" xfId="0" applyFont="1" applyBorder="1" applyAlignment="1">
      <alignment horizontal="center"/>
    </xf>
    <xf numFmtId="0" fontId="23" fillId="5" borderId="71" xfId="0" applyFont="1" applyFill="1" applyBorder="1" applyAlignment="1">
      <alignment horizontal="left" vertical="center" wrapText="1"/>
    </xf>
    <xf numFmtId="0" fontId="12" fillId="30" borderId="30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/>
    </xf>
    <xf numFmtId="0" fontId="37" fillId="32" borderId="2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0" fontId="37" fillId="36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9" fontId="33" fillId="0" borderId="11" xfId="0" applyNumberFormat="1" applyFont="1" applyBorder="1" applyAlignment="1">
      <alignment horizontal="center"/>
    </xf>
    <xf numFmtId="9" fontId="33" fillId="0" borderId="12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12" fillId="0" borderId="34" xfId="0" applyFont="1" applyBorder="1" applyAlignment="1"/>
    <xf numFmtId="0" fontId="37" fillId="33" borderId="33" xfId="0" applyFont="1" applyFill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/>
    </xf>
    <xf numFmtId="9" fontId="33" fillId="0" borderId="11" xfId="1" applyFont="1" applyBorder="1" applyAlignment="1">
      <alignment horizontal="center"/>
    </xf>
    <xf numFmtId="9" fontId="33" fillId="0" borderId="68" xfId="0" applyNumberFormat="1" applyFont="1" applyBorder="1" applyAlignment="1">
      <alignment horizontal="center"/>
    </xf>
    <xf numFmtId="9" fontId="33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40" fillId="0" borderId="0" xfId="0" applyFont="1"/>
    <xf numFmtId="0" fontId="41" fillId="32" borderId="40" xfId="0" applyFont="1" applyFill="1" applyBorder="1" applyAlignment="1">
      <alignment horizontal="center"/>
    </xf>
    <xf numFmtId="0" fontId="41" fillId="32" borderId="66" xfId="0" applyFont="1" applyFill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0" fontId="31" fillId="35" borderId="56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0" fillId="13" borderId="45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41" fillId="12" borderId="3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17" fillId="0" borderId="44" xfId="0" applyFont="1" applyBorder="1" applyAlignment="1">
      <alignment vertical="center" wrapText="1"/>
    </xf>
    <xf numFmtId="0" fontId="17" fillId="0" borderId="42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4" xfId="0" applyFont="1" applyBorder="1"/>
    <xf numFmtId="0" fontId="17" fillId="23" borderId="2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4" fontId="23" fillId="8" borderId="20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0" fillId="0" borderId="6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14" fontId="34" fillId="0" borderId="20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 vertical="center" wrapText="1"/>
    </xf>
    <xf numFmtId="3" fontId="17" fillId="15" borderId="36" xfId="0" applyNumberFormat="1" applyFont="1" applyFill="1" applyBorder="1" applyAlignment="1">
      <alignment horizontal="center" vertical="center"/>
    </xf>
    <xf numFmtId="3" fontId="3" fillId="14" borderId="43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wrapText="1"/>
    </xf>
    <xf numFmtId="0" fontId="37" fillId="32" borderId="74" xfId="0" applyFont="1" applyFill="1" applyBorder="1" applyAlignment="1">
      <alignment horizontal="center" vertical="center"/>
    </xf>
    <xf numFmtId="0" fontId="37" fillId="32" borderId="75" xfId="0" applyFont="1" applyFill="1" applyBorder="1" applyAlignment="1">
      <alignment horizontal="center" vertical="center"/>
    </xf>
    <xf numFmtId="0" fontId="37" fillId="32" borderId="76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left"/>
    </xf>
    <xf numFmtId="9" fontId="40" fillId="0" borderId="78" xfId="0" applyNumberFormat="1" applyFont="1" applyBorder="1" applyAlignment="1">
      <alignment horizontal="center"/>
    </xf>
    <xf numFmtId="0" fontId="40" fillId="0" borderId="77" xfId="0" applyFont="1" applyBorder="1" applyAlignment="1">
      <alignment horizontal="left"/>
    </xf>
    <xf numFmtId="0" fontId="40" fillId="0" borderId="79" xfId="0" applyFont="1" applyBorder="1" applyAlignment="1">
      <alignment horizontal="left"/>
    </xf>
    <xf numFmtId="0" fontId="40" fillId="0" borderId="44" xfId="0" applyFont="1" applyBorder="1" applyAlignment="1"/>
    <xf numFmtId="0" fontId="40" fillId="0" borderId="80" xfId="0" applyFont="1" applyBorder="1" applyAlignment="1">
      <alignment horizontal="left"/>
    </xf>
    <xf numFmtId="9" fontId="40" fillId="0" borderId="81" xfId="0" applyNumberFormat="1" applyFont="1" applyBorder="1" applyAlignment="1">
      <alignment horizontal="center"/>
    </xf>
    <xf numFmtId="0" fontId="40" fillId="0" borderId="44" xfId="0" applyFont="1" applyBorder="1" applyAlignment="1">
      <alignment vertical="center"/>
    </xf>
    <xf numFmtId="9" fontId="40" fillId="0" borderId="45" xfId="0" applyNumberFormat="1" applyFont="1" applyBorder="1" applyAlignment="1">
      <alignment horizontal="center" vertical="center"/>
    </xf>
    <xf numFmtId="0" fontId="41" fillId="33" borderId="60" xfId="0" applyFont="1" applyFill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9" fontId="40" fillId="0" borderId="83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9" fontId="39" fillId="0" borderId="3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25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36" fillId="12" borderId="0" xfId="0" applyFont="1" applyFill="1" applyAlignment="1">
      <alignment horizontal="center"/>
    </xf>
    <xf numFmtId="0" fontId="41" fillId="32" borderId="67" xfId="0" applyFont="1" applyFill="1" applyBorder="1" applyAlignment="1">
      <alignment horizontal="center"/>
    </xf>
    <xf numFmtId="0" fontId="43" fillId="12" borderId="31" xfId="0" applyFont="1" applyFill="1" applyBorder="1"/>
    <xf numFmtId="0" fontId="27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7" fillId="1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3" fillId="5" borderId="51" xfId="0" applyFont="1" applyFill="1" applyBorder="1" applyAlignment="1">
      <alignment horizontal="left" vertical="center" wrapText="1"/>
    </xf>
    <xf numFmtId="0" fontId="3" fillId="0" borderId="59" xfId="0" applyFont="1" applyBorder="1"/>
    <xf numFmtId="0" fontId="12" fillId="31" borderId="51" xfId="0" applyFont="1" applyFill="1" applyBorder="1" applyAlignment="1">
      <alignment horizontal="center" vertical="center" wrapText="1"/>
    </xf>
    <xf numFmtId="0" fontId="3" fillId="14" borderId="59" xfId="0" applyFont="1" applyFill="1" applyBorder="1"/>
    <xf numFmtId="0" fontId="11" fillId="20" borderId="23" xfId="0" applyFont="1" applyFill="1" applyBorder="1" applyAlignment="1">
      <alignment horizontal="center" vertical="center"/>
    </xf>
    <xf numFmtId="0" fontId="11" fillId="20" borderId="20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28" fillId="12" borderId="48" xfId="0" applyFont="1" applyFill="1" applyBorder="1" applyAlignment="1">
      <alignment vertical="center"/>
    </xf>
    <xf numFmtId="0" fontId="28" fillId="12" borderId="49" xfId="0" applyFont="1" applyFill="1" applyBorder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0" borderId="23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9" borderId="2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31" fillId="12" borderId="52" xfId="0" applyFont="1" applyFill="1" applyBorder="1" applyAlignment="1">
      <alignment horizontal="center" vertical="center"/>
    </xf>
    <xf numFmtId="0" fontId="31" fillId="12" borderId="70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31" fillId="37" borderId="27" xfId="0" applyFont="1" applyFill="1" applyBorder="1" applyAlignment="1">
      <alignment horizontal="center" vertical="center"/>
    </xf>
    <xf numFmtId="0" fontId="31" fillId="37" borderId="57" xfId="0" applyFont="1" applyFill="1" applyBorder="1" applyAlignment="1">
      <alignment horizontal="center" vertical="center"/>
    </xf>
    <xf numFmtId="0" fontId="31" fillId="37" borderId="29" xfId="0" applyFont="1" applyFill="1" applyBorder="1" applyAlignment="1">
      <alignment horizontal="center" vertical="center"/>
    </xf>
    <xf numFmtId="0" fontId="28" fillId="12" borderId="57" xfId="0" applyFont="1" applyFill="1" applyBorder="1"/>
    <xf numFmtId="0" fontId="28" fillId="12" borderId="58" xfId="0" applyFont="1" applyFill="1" applyBorder="1"/>
    <xf numFmtId="0" fontId="28" fillId="12" borderId="0" xfId="0" applyFont="1" applyFill="1" applyAlignment="1"/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49" fontId="18" fillId="0" borderId="63" xfId="0" applyNumberFormat="1" applyFont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31" fillId="18" borderId="65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31" fillId="18" borderId="73" xfId="0" applyFont="1" applyFill="1" applyBorder="1" applyAlignment="1">
      <alignment horizontal="center" vertical="center"/>
    </xf>
    <xf numFmtId="0" fontId="31" fillId="18" borderId="65" xfId="0" applyFont="1" applyFill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72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axId val="90817664"/>
        <c:axId val="90819200"/>
      </c:barChart>
      <c:catAx>
        <c:axId val="9081766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90819200"/>
        <c:crosses val="autoZero"/>
        <c:lblAlgn val="ctr"/>
        <c:lblOffset val="100"/>
      </c:catAx>
      <c:valAx>
        <c:axId val="9081920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90817664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axId val="91448064"/>
        <c:axId val="91449600"/>
      </c:barChart>
      <c:catAx>
        <c:axId val="9144806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91449600"/>
        <c:crosses val="autoZero"/>
        <c:lblAlgn val="ctr"/>
        <c:lblOffset val="100"/>
      </c:catAx>
      <c:valAx>
        <c:axId val="9144960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91448064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3</xdr:col>
      <xdr:colOff>561975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200025"/>
          <a:ext cx="112395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400" b="1">
              <a:solidFill>
                <a:schemeClr val="bg1"/>
              </a:solidFill>
            </a:rPr>
            <a:t>ARRIBO DE BUQUES</a:t>
          </a:r>
          <a:r>
            <a:rPr lang="es-DO" sz="1400" b="1" baseline="0">
              <a:solidFill>
                <a:schemeClr val="bg1"/>
              </a:solidFill>
            </a:rPr>
            <a:t> DE CARGA GENERAL  - OCTUBRE 2019</a:t>
          </a:r>
          <a:endParaRPr lang="es-DO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161925</xdr:rowOff>
    </xdr:from>
    <xdr:to>
      <xdr:col>3</xdr:col>
      <xdr:colOff>771525</xdr:colOff>
      <xdr:row>7</xdr:row>
      <xdr:rowOff>114300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161925"/>
          <a:ext cx="1666875" cy="1352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280726</xdr:colOff>
      <xdr:row>1</xdr:row>
      <xdr:rowOff>130339</xdr:rowOff>
    </xdr:from>
    <xdr:to>
      <xdr:col>2</xdr:col>
      <xdr:colOff>1403171</xdr:colOff>
      <xdr:row>7</xdr:row>
      <xdr:rowOff>100259</xdr:rowOff>
    </xdr:to>
    <xdr:pic>
      <xdr:nvPicPr>
        <xdr:cNvPr id="2" name="image4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6121" y="320839"/>
          <a:ext cx="1122445" cy="111292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</xdr:row>
      <xdr:rowOff>142876</xdr:rowOff>
    </xdr:from>
    <xdr:to>
      <xdr:col>3</xdr:col>
      <xdr:colOff>441325</xdr:colOff>
      <xdr:row>7</xdr:row>
      <xdr:rowOff>85726</xdr:rowOff>
    </xdr:to>
    <xdr:pic>
      <xdr:nvPicPr>
        <xdr:cNvPr id="2" name="image8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8675" y="333376"/>
          <a:ext cx="119062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workbookViewId="0">
      <pane xSplit="1" topLeftCell="B1" activePane="topRight" state="frozen"/>
      <selection pane="topRight" activeCell="B17" sqref="B17"/>
    </sheetView>
  </sheetViews>
  <sheetFormatPr baseColWidth="10" defaultColWidth="14.42578125" defaultRowHeight="15" customHeight="1"/>
  <cols>
    <col min="1" max="1" width="7.42578125" hidden="1" customWidth="1"/>
    <col min="2" max="2" width="26.42578125" customWidth="1"/>
    <col min="3" max="4" width="15.42578125" customWidth="1"/>
    <col min="5" max="5" width="25.42578125" customWidth="1"/>
    <col min="6" max="6" width="0.140625" customWidth="1"/>
    <col min="7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91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91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43" t="s">
        <v>0</v>
      </c>
      <c r="B8" s="243"/>
      <c r="C8" s="243"/>
      <c r="D8" s="243"/>
      <c r="E8" s="243"/>
      <c r="F8" s="243"/>
      <c r="G8" s="84"/>
      <c r="H8" s="8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44" t="s">
        <v>95</v>
      </c>
      <c r="B9" s="244"/>
      <c r="C9" s="244"/>
      <c r="D9" s="244"/>
      <c r="E9" s="244"/>
      <c r="F9" s="244"/>
      <c r="G9" s="84"/>
      <c r="H9" s="84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45" t="s">
        <v>134</v>
      </c>
      <c r="B11" s="246"/>
      <c r="C11" s="246"/>
      <c r="D11" s="246"/>
      <c r="E11" s="246"/>
      <c r="F11" s="246"/>
      <c r="G11" s="85"/>
      <c r="H11" s="85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1" customFormat="1" ht="15.75">
      <c r="A12" s="89"/>
      <c r="B12" s="89"/>
      <c r="C12" s="89"/>
      <c r="D12" s="89"/>
      <c r="E12" s="89"/>
      <c r="F12" s="89"/>
      <c r="G12" s="85"/>
      <c r="H12" s="85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91" customFormat="1" ht="15.75">
      <c r="A13" s="89"/>
      <c r="B13" s="89"/>
      <c r="C13" s="89"/>
      <c r="D13" s="89"/>
      <c r="E13" s="89"/>
      <c r="F13" s="89"/>
      <c r="G13" s="85"/>
      <c r="H13" s="85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7" customFormat="1" ht="16.5" thickBot="1">
      <c r="A14" s="78"/>
      <c r="B14" s="79"/>
      <c r="C14" s="79"/>
      <c r="D14" s="79"/>
      <c r="E14" s="79"/>
      <c r="F14" s="79"/>
      <c r="G14" s="79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80"/>
      <c r="B15" s="181" t="s">
        <v>1</v>
      </c>
      <c r="C15" s="182" t="s">
        <v>2</v>
      </c>
      <c r="D15" s="247" t="s">
        <v>3</v>
      </c>
      <c r="E15" s="248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80"/>
      <c r="B16" s="183" t="s">
        <v>5</v>
      </c>
      <c r="C16" s="183">
        <v>0</v>
      </c>
      <c r="D16" s="241">
        <f>C16/$C$25</f>
        <v>0</v>
      </c>
      <c r="E16" s="242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>
      <c r="A17" s="180"/>
      <c r="B17" s="183" t="s">
        <v>106</v>
      </c>
      <c r="C17" s="183">
        <v>0</v>
      </c>
      <c r="D17" s="241">
        <f t="shared" ref="D17:D24" si="0">C17/$C$25</f>
        <v>0</v>
      </c>
      <c r="E17" s="242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>
      <c r="A18" s="180"/>
      <c r="B18" s="183" t="s">
        <v>6</v>
      </c>
      <c r="C18" s="183">
        <v>10</v>
      </c>
      <c r="D18" s="241">
        <v>0.56000000000000005</v>
      </c>
      <c r="E18" s="242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5" customFormat="1" ht="18">
      <c r="A19" s="180"/>
      <c r="B19" s="183" t="s">
        <v>14</v>
      </c>
      <c r="C19" s="183">
        <v>0</v>
      </c>
      <c r="D19" s="241">
        <f t="shared" si="0"/>
        <v>0</v>
      </c>
      <c r="E19" s="24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>
      <c r="A20" s="180"/>
      <c r="B20" s="183" t="s">
        <v>126</v>
      </c>
      <c r="C20" s="183">
        <v>0</v>
      </c>
      <c r="D20" s="241">
        <f t="shared" si="0"/>
        <v>0</v>
      </c>
      <c r="E20" s="24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00" customFormat="1" ht="18">
      <c r="A21" s="180"/>
      <c r="B21" s="183" t="s">
        <v>124</v>
      </c>
      <c r="C21" s="183">
        <v>2</v>
      </c>
      <c r="D21" s="241">
        <v>0.11</v>
      </c>
      <c r="E21" s="2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7" customFormat="1" ht="18">
      <c r="A22" s="180"/>
      <c r="B22" s="183" t="s">
        <v>85</v>
      </c>
      <c r="C22" s="184">
        <v>6</v>
      </c>
      <c r="D22" s="241">
        <f t="shared" si="0"/>
        <v>0.33333333333333331</v>
      </c>
      <c r="E22" s="24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>
      <c r="A23" s="180"/>
      <c r="B23" s="183" t="s">
        <v>109</v>
      </c>
      <c r="C23" s="168">
        <v>0</v>
      </c>
      <c r="D23" s="241">
        <f t="shared" si="0"/>
        <v>0</v>
      </c>
      <c r="E23" s="24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80"/>
      <c r="B24" s="183" t="s">
        <v>110</v>
      </c>
      <c r="C24" s="168">
        <v>0</v>
      </c>
      <c r="D24" s="241">
        <f t="shared" si="0"/>
        <v>0</v>
      </c>
      <c r="E24" s="242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80"/>
      <c r="B25" s="195" t="s">
        <v>111</v>
      </c>
      <c r="C25" s="168">
        <v>18</v>
      </c>
      <c r="D25" s="241">
        <f>C25/$C$25</f>
        <v>1</v>
      </c>
      <c r="E25" s="242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69"/>
      <c r="C26" s="69"/>
      <c r="D26" s="73"/>
      <c r="E26" s="73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73"/>
      <c r="C27" s="73"/>
      <c r="D27" s="73"/>
      <c r="E27" s="7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4"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topLeftCell="A4" workbookViewId="0">
      <selection activeCell="G16" sqref="G16"/>
    </sheetView>
  </sheetViews>
  <sheetFormatPr baseColWidth="10" defaultColWidth="14.42578125" defaultRowHeight="15" customHeight="1"/>
  <cols>
    <col min="1" max="1" width="12.42578125" customWidth="1"/>
    <col min="2" max="2" width="12.28515625" customWidth="1"/>
    <col min="3" max="3" width="10.85546875" customWidth="1"/>
    <col min="4" max="4" width="9.28515625" customWidth="1"/>
    <col min="5" max="5" width="13.140625" bestFit="1" customWidth="1"/>
    <col min="6" max="6" width="10.28515625" style="64" customWidth="1"/>
    <col min="7" max="7" width="8.710937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45" t="s">
        <v>10</v>
      </c>
      <c r="B6" s="298"/>
      <c r="C6" s="298"/>
      <c r="D6" s="298"/>
      <c r="E6" s="298"/>
      <c r="F6" s="298"/>
      <c r="G6" s="298"/>
      <c r="H6" s="298"/>
    </row>
    <row r="7" spans="1:10" ht="15.75">
      <c r="A7" s="273" t="s">
        <v>95</v>
      </c>
      <c r="B7" s="254"/>
      <c r="C7" s="254"/>
      <c r="D7" s="254"/>
      <c r="E7" s="254"/>
      <c r="F7" s="254"/>
      <c r="G7" s="254"/>
      <c r="H7" s="254"/>
    </row>
    <row r="8" spans="1:10" ht="15.75">
      <c r="A8" s="5"/>
      <c r="B8" s="5"/>
      <c r="C8" s="5"/>
      <c r="D8" s="5"/>
      <c r="E8" s="5"/>
      <c r="F8" s="65"/>
      <c r="G8" s="5"/>
      <c r="H8" s="5"/>
    </row>
    <row r="9" spans="1:10" ht="15.75">
      <c r="A9" s="245" t="s">
        <v>140</v>
      </c>
      <c r="B9" s="298"/>
      <c r="C9" s="298"/>
      <c r="D9" s="298"/>
      <c r="E9" s="298"/>
      <c r="F9" s="298"/>
      <c r="G9" s="298"/>
      <c r="H9" s="298"/>
    </row>
    <row r="10" spans="1:10" ht="15.75">
      <c r="A10" s="5"/>
      <c r="B10" s="5"/>
      <c r="C10" s="5"/>
      <c r="D10" s="5"/>
      <c r="F10" s="5"/>
      <c r="G10" s="5"/>
      <c r="H10" s="5"/>
    </row>
    <row r="11" spans="1:10" ht="15.75" customHeight="1" thickBot="1">
      <c r="A11" s="306" t="s">
        <v>132</v>
      </c>
      <c r="B11" s="307"/>
      <c r="C11" s="307"/>
      <c r="D11" s="307"/>
      <c r="E11" s="308"/>
      <c r="F11" s="309"/>
      <c r="G11" s="310"/>
      <c r="H11" s="311"/>
    </row>
    <row r="12" spans="1:10" ht="26.25" thickBot="1">
      <c r="A12" s="133" t="s">
        <v>112</v>
      </c>
      <c r="B12" s="133" t="s">
        <v>118</v>
      </c>
      <c r="C12" s="299" t="s">
        <v>117</v>
      </c>
      <c r="D12" s="300"/>
      <c r="E12" s="239" t="s">
        <v>114</v>
      </c>
      <c r="F12" s="303" t="s">
        <v>115</v>
      </c>
      <c r="G12" s="272"/>
      <c r="H12" s="143" t="s">
        <v>119</v>
      </c>
    </row>
    <row r="13" spans="1:10" ht="24.75" customHeight="1" thickBot="1">
      <c r="A13" s="137">
        <v>0</v>
      </c>
      <c r="B13" s="137">
        <v>1</v>
      </c>
      <c r="C13" s="301" t="s">
        <v>108</v>
      </c>
      <c r="D13" s="302"/>
      <c r="E13" s="141">
        <v>0</v>
      </c>
      <c r="F13" s="304">
        <v>0</v>
      </c>
      <c r="G13" s="305"/>
      <c r="H13" s="142">
        <v>0</v>
      </c>
      <c r="J13" s="99"/>
    </row>
    <row r="14" spans="1:10" ht="17.25" customHeight="1">
      <c r="F14"/>
      <c r="H14" s="98"/>
      <c r="I14" s="98"/>
    </row>
    <row r="15" spans="1:10" ht="30.75" thickBot="1">
      <c r="A15" s="281" t="s">
        <v>1</v>
      </c>
      <c r="B15" s="282"/>
      <c r="C15" s="123" t="s">
        <v>94</v>
      </c>
      <c r="D15" s="124" t="s">
        <v>2</v>
      </c>
      <c r="E15" s="1"/>
      <c r="F15" s="74"/>
      <c r="G15" s="74"/>
      <c r="H15" s="73"/>
      <c r="J15" s="144"/>
    </row>
    <row r="16" spans="1:10" ht="21" customHeight="1" thickBot="1">
      <c r="A16" s="291" t="s">
        <v>130</v>
      </c>
      <c r="B16" s="292"/>
      <c r="C16" s="101" t="s">
        <v>112</v>
      </c>
      <c r="D16" s="82">
        <v>0</v>
      </c>
      <c r="E16" s="1"/>
    </row>
    <row r="17" spans="1:22" ht="22.5" customHeight="1" thickBot="1">
      <c r="A17" s="291" t="s">
        <v>96</v>
      </c>
      <c r="B17" s="292"/>
      <c r="C17" s="101" t="s">
        <v>113</v>
      </c>
      <c r="D17" s="82">
        <v>1</v>
      </c>
      <c r="E17" s="1"/>
    </row>
    <row r="18" spans="1:22">
      <c r="A18" s="1"/>
    </row>
    <row r="19" spans="1:22" ht="15.75" thickBot="1">
      <c r="A19" s="293" t="s">
        <v>77</v>
      </c>
      <c r="B19" s="294"/>
      <c r="C19" s="294"/>
      <c r="D19" s="295"/>
      <c r="E19" s="294"/>
      <c r="F19" s="294"/>
      <c r="G19" s="295"/>
      <c r="H19" s="294"/>
    </row>
    <row r="20" spans="1:22" ht="32.25" thickBot="1">
      <c r="A20" s="133" t="s">
        <v>129</v>
      </c>
      <c r="B20" s="133" t="s">
        <v>78</v>
      </c>
      <c r="C20" s="133" t="s">
        <v>101</v>
      </c>
      <c r="D20" s="238" t="s">
        <v>105</v>
      </c>
      <c r="E20" s="133" t="s">
        <v>123</v>
      </c>
      <c r="F20" s="185" t="s">
        <v>128</v>
      </c>
      <c r="G20" s="277" t="s">
        <v>104</v>
      </c>
      <c r="H20" s="278"/>
    </row>
    <row r="21" spans="1:22" ht="21.75" customHeight="1" thickBot="1">
      <c r="A21" s="188">
        <v>0</v>
      </c>
      <c r="B21" s="82">
        <v>0</v>
      </c>
      <c r="C21" s="75">
        <v>0</v>
      </c>
      <c r="D21" s="75">
        <v>0</v>
      </c>
      <c r="E21" s="83">
        <v>0</v>
      </c>
      <c r="F21" s="76">
        <v>0</v>
      </c>
      <c r="G21" s="279">
        <v>0</v>
      </c>
      <c r="H21" s="280"/>
      <c r="J21" s="99"/>
    </row>
    <row r="22" spans="1:22">
      <c r="A22" s="1"/>
    </row>
    <row r="23" spans="1:22" ht="15.75" thickBot="1">
      <c r="A23" s="293" t="s">
        <v>116</v>
      </c>
      <c r="B23" s="296"/>
      <c r="C23" s="296"/>
      <c r="D23" s="296"/>
      <c r="E23" s="296"/>
      <c r="F23" s="296"/>
      <c r="G23" s="296"/>
      <c r="H23" s="297"/>
    </row>
    <row r="24" spans="1:22" ht="32.1" customHeight="1" thickBot="1">
      <c r="A24" s="194" t="s">
        <v>142</v>
      </c>
      <c r="B24" s="187" t="s">
        <v>143</v>
      </c>
      <c r="C24" s="283" t="s">
        <v>144</v>
      </c>
      <c r="D24" s="285"/>
      <c r="E24" s="187" t="s">
        <v>145</v>
      </c>
      <c r="F24" s="283" t="s">
        <v>127</v>
      </c>
      <c r="G24" s="284"/>
      <c r="H24" s="285"/>
    </row>
    <row r="25" spans="1:22" ht="15.95" customHeight="1" thickBot="1">
      <c r="A25" s="147">
        <v>1</v>
      </c>
      <c r="B25" s="148">
        <v>1</v>
      </c>
      <c r="C25" s="289">
        <v>1</v>
      </c>
      <c r="D25" s="290"/>
      <c r="E25" s="82">
        <v>1</v>
      </c>
      <c r="F25" s="286">
        <v>0</v>
      </c>
      <c r="G25" s="287"/>
      <c r="H25" s="288"/>
    </row>
    <row r="26" spans="1:22" ht="17.100000000000001" customHeight="1">
      <c r="A26" s="74"/>
      <c r="B26" s="74"/>
      <c r="C26" s="149"/>
      <c r="D26" s="74"/>
      <c r="E26" s="74"/>
      <c r="F26" s="74"/>
      <c r="G26" s="275"/>
      <c r="H26" s="275"/>
      <c r="J26" s="186"/>
    </row>
    <row r="27" spans="1:22" ht="27.95" customHeight="1">
      <c r="A27" s="222"/>
      <c r="B27" s="207"/>
      <c r="C27" s="208"/>
      <c r="D27" s="208"/>
      <c r="E27" s="207"/>
      <c r="F27" s="207"/>
      <c r="G27" s="276"/>
      <c r="H27" s="276"/>
    </row>
    <row r="28" spans="1:22">
      <c r="A28" s="203"/>
      <c r="B28" s="203"/>
      <c r="C28" s="74"/>
      <c r="D28" s="74"/>
      <c r="E28" s="74"/>
      <c r="F28" s="74"/>
      <c r="G28" s="69"/>
      <c r="H28" s="69"/>
    </row>
    <row r="29" spans="1:22" ht="14.1" customHeight="1">
      <c r="A29" s="1"/>
      <c r="B29" s="69"/>
      <c r="F29"/>
    </row>
    <row r="30" spans="1:22" s="69" customFormat="1" ht="38.1" customHeight="1" thickBot="1">
      <c r="A30" s="208"/>
      <c r="B30" s="208"/>
      <c r="C30" s="208"/>
      <c r="D30" s="207"/>
      <c r="E30" s="208"/>
      <c r="F30" s="215"/>
      <c r="G30" s="208"/>
      <c r="H30" s="207"/>
    </row>
    <row r="31" spans="1:22" s="131" customFormat="1" ht="17.100000000000001" customHeight="1">
      <c r="A31" s="74"/>
      <c r="B31" s="214"/>
      <c r="C31" s="74"/>
      <c r="D31" s="74"/>
      <c r="E31" s="74"/>
      <c r="F31" s="74"/>
      <c r="G31" s="74"/>
      <c r="H31" s="203"/>
      <c r="I31" s="69"/>
      <c r="J31" s="69"/>
      <c r="K31" s="69"/>
      <c r="L31" s="69"/>
      <c r="M31" s="69"/>
    </row>
    <row r="32" spans="1:22" s="132" customFormat="1" ht="15.75" thickBot="1">
      <c r="A32"/>
      <c r="B32"/>
      <c r="C32"/>
      <c r="D32"/>
      <c r="E32"/>
      <c r="F32"/>
      <c r="G32"/>
      <c r="H32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8" ht="42.75" customHeight="1">
      <c r="A33" s="207"/>
      <c r="B33" s="207"/>
      <c r="C33" s="207"/>
      <c r="D33" s="207"/>
      <c r="E33" s="212"/>
      <c r="F33" s="207"/>
      <c r="G33" s="213"/>
      <c r="H33" s="208"/>
    </row>
    <row r="34" spans="1:8">
      <c r="A34" s="74"/>
      <c r="B34" s="74"/>
      <c r="C34" s="74"/>
      <c r="D34" s="203"/>
      <c r="E34" s="203"/>
      <c r="F34" s="203"/>
      <c r="G34" s="203"/>
      <c r="H34" s="203"/>
    </row>
    <row r="35" spans="1:8">
      <c r="A35" s="1"/>
    </row>
    <row r="36" spans="1:8" ht="39" customHeight="1">
      <c r="A36" s="207"/>
      <c r="B36" s="208"/>
      <c r="C36" s="207"/>
      <c r="D36" s="207"/>
      <c r="E36" s="207"/>
      <c r="F36" s="207"/>
      <c r="G36" s="207"/>
      <c r="H36" s="208"/>
    </row>
    <row r="37" spans="1:8">
      <c r="A37" s="203"/>
      <c r="B37" s="74"/>
      <c r="C37" s="203"/>
      <c r="D37" s="203"/>
      <c r="E37" s="203"/>
      <c r="F37" s="203"/>
      <c r="G37" s="74"/>
      <c r="H37" s="203"/>
    </row>
    <row r="38" spans="1:8">
      <c r="A38" s="1"/>
    </row>
    <row r="39" spans="1:8">
      <c r="A39" s="1"/>
    </row>
    <row r="40" spans="1:8">
      <c r="A40" s="1"/>
    </row>
    <row r="41" spans="1:8">
      <c r="A41" s="1"/>
    </row>
    <row r="42" spans="1:8">
      <c r="A42" s="1"/>
    </row>
    <row r="43" spans="1:8">
      <c r="A43" s="1"/>
    </row>
    <row r="44" spans="1:8">
      <c r="A44" s="1"/>
    </row>
    <row r="45" spans="1:8">
      <c r="A45" s="1"/>
    </row>
    <row r="46" spans="1:8">
      <c r="A46" s="1"/>
    </row>
    <row r="47" spans="1:8">
      <c r="A47" s="1"/>
    </row>
    <row r="48" spans="1:8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mergeCells count="22">
    <mergeCell ref="A6:H6"/>
    <mergeCell ref="A7:H7"/>
    <mergeCell ref="A9:H9"/>
    <mergeCell ref="C12:D12"/>
    <mergeCell ref="C13:D13"/>
    <mergeCell ref="F12:G12"/>
    <mergeCell ref="F13:G13"/>
    <mergeCell ref="A11:E11"/>
    <mergeCell ref="F11:H11"/>
    <mergeCell ref="G26:H26"/>
    <mergeCell ref="G27:H27"/>
    <mergeCell ref="G20:H20"/>
    <mergeCell ref="G21:H21"/>
    <mergeCell ref="A15:B15"/>
    <mergeCell ref="F24:H24"/>
    <mergeCell ref="F25:H25"/>
    <mergeCell ref="C24:D24"/>
    <mergeCell ref="C25:D25"/>
    <mergeCell ref="A16:B16"/>
    <mergeCell ref="A17:B17"/>
    <mergeCell ref="A19:H19"/>
    <mergeCell ref="A23:H23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35"/>
      <c r="B1" s="1"/>
      <c r="C1" s="1"/>
      <c r="D1" s="1"/>
      <c r="E1" s="1"/>
      <c r="F1" s="1"/>
      <c r="G1" s="1"/>
      <c r="H1" s="1"/>
    </row>
    <row r="2" spans="1:20" ht="15" customHeight="1">
      <c r="A2" s="35"/>
      <c r="B2" s="1"/>
      <c r="C2" s="1"/>
      <c r="D2" s="1"/>
      <c r="E2" s="1"/>
      <c r="F2" s="1"/>
      <c r="G2" s="1"/>
      <c r="H2" s="1"/>
    </row>
    <row r="3" spans="1:20" ht="15" customHeight="1">
      <c r="A3" s="35"/>
      <c r="B3" s="1"/>
      <c r="C3" s="1"/>
      <c r="D3" s="1"/>
      <c r="E3" s="1"/>
      <c r="F3" s="1"/>
      <c r="G3" s="1"/>
      <c r="H3" s="1"/>
    </row>
    <row r="4" spans="1:20" ht="15" customHeight="1">
      <c r="A4" s="35"/>
      <c r="B4" s="1"/>
      <c r="C4" s="1"/>
      <c r="D4" s="1"/>
      <c r="E4" s="1"/>
      <c r="F4" s="1"/>
      <c r="G4" s="1"/>
      <c r="H4" s="1"/>
    </row>
    <row r="5" spans="1:20" ht="15" customHeight="1">
      <c r="A5" s="35"/>
      <c r="B5" s="1"/>
      <c r="C5" s="1"/>
      <c r="D5" s="1"/>
      <c r="E5" s="1"/>
      <c r="F5" s="1"/>
      <c r="G5" s="1"/>
      <c r="H5" s="1"/>
    </row>
    <row r="6" spans="1:20" ht="15" customHeight="1">
      <c r="A6" s="35"/>
      <c r="B6" s="1"/>
      <c r="C6" s="1"/>
      <c r="D6" s="1"/>
      <c r="E6" s="1"/>
      <c r="F6" s="1"/>
      <c r="G6" s="1"/>
      <c r="H6" s="1"/>
    </row>
    <row r="7" spans="1:20" ht="15" customHeight="1">
      <c r="A7" s="35"/>
      <c r="B7" s="1"/>
      <c r="C7" s="1"/>
      <c r="D7" s="1"/>
      <c r="E7" s="1"/>
      <c r="F7" s="1"/>
      <c r="G7" s="1"/>
      <c r="H7" s="1"/>
    </row>
    <row r="8" spans="1:20" ht="15" customHeight="1">
      <c r="A8" s="35"/>
      <c r="B8" s="253" t="s">
        <v>10</v>
      </c>
      <c r="C8" s="254"/>
      <c r="D8" s="254"/>
      <c r="E8" s="254"/>
      <c r="F8" s="254"/>
      <c r="G8" s="254"/>
      <c r="H8" s="254"/>
    </row>
    <row r="9" spans="1:20" ht="15" customHeight="1">
      <c r="A9" s="35"/>
      <c r="B9" s="253" t="s">
        <v>79</v>
      </c>
      <c r="C9" s="254"/>
      <c r="D9" s="254"/>
      <c r="E9" s="254"/>
      <c r="F9" s="254"/>
      <c r="G9" s="254"/>
      <c r="H9" s="254"/>
    </row>
    <row r="12" spans="1:20" ht="15" customHeight="1">
      <c r="A12" s="36" t="s">
        <v>58</v>
      </c>
      <c r="B12" s="37" t="s">
        <v>60</v>
      </c>
      <c r="C12" s="37" t="s">
        <v>68</v>
      </c>
      <c r="D12" s="37" t="s">
        <v>59</v>
      </c>
      <c r="E12" s="37" t="s">
        <v>54</v>
      </c>
      <c r="F12" s="37" t="s">
        <v>53</v>
      </c>
      <c r="G12" s="37" t="s">
        <v>80</v>
      </c>
      <c r="H12" s="37" t="s">
        <v>81</v>
      </c>
      <c r="I12" s="37" t="s">
        <v>82</v>
      </c>
    </row>
    <row r="13" spans="1:20" ht="15" customHeight="1">
      <c r="A13" s="6"/>
      <c r="B13" s="6"/>
      <c r="C13" s="6"/>
      <c r="D13" s="6"/>
      <c r="E13" s="38"/>
      <c r="F13" s="8"/>
      <c r="G13" s="6"/>
      <c r="H13" s="6"/>
      <c r="I13" s="6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6"/>
      <c r="B14" s="6"/>
      <c r="C14" s="6"/>
      <c r="D14" s="6"/>
      <c r="E14" s="38"/>
      <c r="F14" s="8"/>
      <c r="G14" s="6"/>
      <c r="H14" s="6"/>
      <c r="I14" s="6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6"/>
      <c r="B15" s="6"/>
      <c r="C15" s="6"/>
      <c r="D15" s="6"/>
      <c r="E15" s="38"/>
      <c r="F15" s="8"/>
      <c r="G15" s="6"/>
      <c r="H15" s="6"/>
      <c r="I15" s="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6"/>
      <c r="B16" s="6"/>
      <c r="C16" s="6"/>
      <c r="D16" s="6"/>
      <c r="E16" s="3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6"/>
      <c r="B17" s="6"/>
      <c r="C17" s="6"/>
      <c r="D17" s="6"/>
      <c r="E17" s="3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6"/>
      <c r="B18" s="6"/>
      <c r="C18" s="6"/>
      <c r="D18" s="6"/>
      <c r="E18" s="3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6"/>
      <c r="B19" s="6"/>
      <c r="C19" s="6"/>
      <c r="D19" s="6"/>
      <c r="E19" s="3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6"/>
      <c r="B20" s="6"/>
      <c r="C20" s="6"/>
      <c r="D20" s="6"/>
      <c r="E20" s="38"/>
      <c r="F20" s="8"/>
      <c r="G20" s="6"/>
      <c r="H20" s="6"/>
      <c r="I20" s="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6"/>
      <c r="B21" s="6"/>
      <c r="C21" s="6"/>
      <c r="D21" s="6"/>
      <c r="E21" s="38"/>
      <c r="F21" s="8"/>
      <c r="G21" s="6"/>
      <c r="H21" s="6"/>
      <c r="I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6"/>
      <c r="B22" s="6"/>
      <c r="C22" s="6"/>
      <c r="D22" s="6"/>
      <c r="E22" s="38"/>
      <c r="F22" s="8"/>
      <c r="G22" s="6"/>
      <c r="H22" s="6"/>
      <c r="I22" s="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6"/>
      <c r="B23" s="6"/>
      <c r="C23" s="6"/>
      <c r="D23" s="6"/>
      <c r="E23" s="38"/>
      <c r="F23" s="8"/>
      <c r="G23" s="6"/>
      <c r="H23" s="6"/>
      <c r="I23" s="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6"/>
      <c r="B24" s="6"/>
      <c r="C24" s="6"/>
      <c r="D24" s="6"/>
      <c r="E24" s="38"/>
      <c r="F24" s="8"/>
      <c r="G24" s="6"/>
      <c r="H24" s="6"/>
      <c r="I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6"/>
      <c r="B25" s="6"/>
      <c r="C25" s="6"/>
      <c r="D25" s="6"/>
      <c r="E25" s="38"/>
      <c r="F25" s="8"/>
      <c r="G25" s="6"/>
      <c r="H25" s="6"/>
      <c r="I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6"/>
      <c r="B26" s="6"/>
      <c r="C26" s="6"/>
      <c r="D26" s="6"/>
      <c r="E26" s="38"/>
      <c r="F26" s="8"/>
      <c r="G26" s="6"/>
      <c r="H26" s="6"/>
      <c r="I26" s="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6"/>
      <c r="B27" s="6"/>
      <c r="C27" s="6"/>
      <c r="D27" s="6"/>
      <c r="E27" s="38"/>
      <c r="F27" s="8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6"/>
      <c r="B28" s="6"/>
      <c r="C28" s="6"/>
      <c r="D28" s="6"/>
      <c r="E28" s="38"/>
      <c r="F28" s="8"/>
      <c r="G28" s="6"/>
      <c r="H28" s="6"/>
      <c r="I28" s="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6"/>
      <c r="B29" s="6"/>
      <c r="C29" s="6"/>
      <c r="D29" s="6"/>
      <c r="E29" s="38"/>
      <c r="F29" s="8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6"/>
      <c r="B30" s="6"/>
      <c r="C30" s="6"/>
      <c r="D30" s="6"/>
      <c r="E30" s="38"/>
      <c r="F30" s="8"/>
      <c r="G30" s="6"/>
      <c r="H30" s="6"/>
      <c r="I30" s="6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6"/>
      <c r="B31" s="6"/>
      <c r="C31" s="6"/>
      <c r="D31" s="6"/>
      <c r="E31" s="38"/>
      <c r="F31" s="8"/>
      <c r="G31" s="6"/>
      <c r="H31" s="6"/>
      <c r="I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6"/>
      <c r="B32" s="6"/>
      <c r="C32" s="6"/>
      <c r="D32" s="6"/>
      <c r="E32" s="38"/>
      <c r="F32" s="8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6"/>
      <c r="B33" s="6"/>
      <c r="C33" s="6"/>
      <c r="D33" s="6"/>
      <c r="E33" s="38"/>
      <c r="F33" s="8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6"/>
      <c r="B34" s="6"/>
      <c r="C34" s="6"/>
      <c r="D34" s="6"/>
      <c r="E34" s="38"/>
      <c r="F34" s="8"/>
      <c r="G34" s="6"/>
      <c r="H34" s="6"/>
      <c r="I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6"/>
      <c r="B35" s="6"/>
      <c r="C35" s="6"/>
      <c r="D35" s="6"/>
      <c r="E35" s="38"/>
      <c r="F35" s="8"/>
      <c r="G35" s="6"/>
      <c r="H35" s="6"/>
      <c r="I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6"/>
      <c r="B36" s="6"/>
      <c r="C36" s="6"/>
      <c r="D36" s="6"/>
      <c r="E36" s="3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6"/>
      <c r="B37" s="6"/>
      <c r="C37" s="6"/>
      <c r="D37" s="6"/>
      <c r="E37" s="3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6"/>
      <c r="B38" s="6"/>
      <c r="C38" s="6"/>
      <c r="D38" s="6"/>
      <c r="E38" s="3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6"/>
      <c r="B39" s="6"/>
      <c r="C39" s="6"/>
      <c r="D39" s="6"/>
      <c r="E39" s="3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6"/>
      <c r="B40" s="6"/>
      <c r="C40" s="6"/>
      <c r="D40" s="6"/>
      <c r="E40" s="38"/>
      <c r="F40" s="8"/>
      <c r="G40" s="6"/>
      <c r="H40" s="6"/>
      <c r="I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6"/>
      <c r="B41" s="6"/>
      <c r="C41" s="6"/>
      <c r="D41" s="6"/>
      <c r="E41" s="38"/>
      <c r="F41" s="8"/>
      <c r="G41" s="6"/>
      <c r="H41" s="6"/>
      <c r="I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6"/>
      <c r="B42" s="6"/>
      <c r="C42" s="6"/>
      <c r="D42" s="6"/>
      <c r="E42" s="38"/>
      <c r="F42" s="8"/>
      <c r="G42" s="6"/>
      <c r="H42" s="6"/>
      <c r="I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6"/>
      <c r="B43" s="6"/>
      <c r="C43" s="6"/>
      <c r="D43" s="6"/>
      <c r="E43" s="38"/>
      <c r="F43" s="8"/>
      <c r="G43" s="6"/>
      <c r="H43" s="6"/>
      <c r="I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6"/>
      <c r="B44" s="6"/>
      <c r="C44" s="6"/>
      <c r="D44" s="6"/>
      <c r="E44" s="38"/>
      <c r="F44" s="8"/>
      <c r="G44" s="6"/>
      <c r="H44" s="6"/>
      <c r="I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6"/>
      <c r="B45" s="6"/>
      <c r="C45" s="6"/>
      <c r="D45" s="6"/>
      <c r="E45" s="38"/>
      <c r="F45" s="8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6"/>
      <c r="B46" s="6"/>
      <c r="C46" s="6"/>
      <c r="D46" s="6"/>
      <c r="E46" s="38"/>
      <c r="F46" s="8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6"/>
      <c r="B47" s="6"/>
      <c r="C47" s="6"/>
      <c r="D47" s="6"/>
      <c r="E47" s="38"/>
      <c r="F47" s="8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6"/>
      <c r="B48" s="6"/>
      <c r="C48" s="6"/>
      <c r="D48" s="6"/>
      <c r="E48" s="38"/>
      <c r="F48" s="8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6"/>
      <c r="C49" s="6"/>
      <c r="D49" s="6"/>
      <c r="E49" s="38"/>
      <c r="F49" s="8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6"/>
      <c r="B50" s="6"/>
      <c r="C50" s="6"/>
      <c r="D50" s="6"/>
      <c r="E50" s="38"/>
      <c r="F50" s="8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6"/>
      <c r="B51" s="6"/>
      <c r="C51" s="6"/>
      <c r="D51" s="6"/>
      <c r="E51" s="38"/>
      <c r="F51" s="8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6"/>
      <c r="B52" s="6"/>
      <c r="C52" s="6"/>
      <c r="D52" s="6"/>
      <c r="E52" s="38"/>
      <c r="F52" s="8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6"/>
      <c r="B53" s="6"/>
      <c r="C53" s="6"/>
      <c r="D53" s="6"/>
      <c r="E53" s="38"/>
      <c r="F53" s="8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6"/>
      <c r="B54" s="6"/>
      <c r="C54" s="6"/>
      <c r="D54" s="6"/>
      <c r="E54" s="38"/>
      <c r="F54" s="8"/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6"/>
      <c r="B55" s="6"/>
      <c r="C55" s="6"/>
      <c r="D55" s="6"/>
      <c r="E55" s="6"/>
      <c r="F55" s="8"/>
      <c r="G55" s="6"/>
      <c r="H55" s="6"/>
      <c r="I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6"/>
      <c r="B56" s="6"/>
      <c r="C56" s="6"/>
      <c r="D56" s="6"/>
      <c r="E56" s="38"/>
      <c r="F56" s="8"/>
      <c r="G56" s="6"/>
      <c r="H56" s="6"/>
      <c r="I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6"/>
      <c r="B57" s="6"/>
      <c r="C57" s="6"/>
      <c r="D57" s="6"/>
      <c r="E57" s="38"/>
      <c r="F57" s="8"/>
      <c r="G57" s="6"/>
      <c r="H57" s="6"/>
      <c r="I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6"/>
      <c r="B58" s="6"/>
      <c r="C58" s="6"/>
      <c r="D58" s="6"/>
      <c r="E58" s="38"/>
      <c r="F58" s="8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6"/>
      <c r="B59" s="6"/>
      <c r="C59" s="6"/>
      <c r="D59" s="6"/>
      <c r="E59" s="38"/>
      <c r="F59" s="8"/>
      <c r="G59" s="6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6"/>
      <c r="B60" s="6"/>
      <c r="C60" s="6"/>
      <c r="D60" s="6"/>
      <c r="E60" s="38"/>
      <c r="F60" s="8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6"/>
      <c r="B61" s="6"/>
      <c r="C61" s="6"/>
      <c r="D61" s="6"/>
      <c r="E61" s="38"/>
      <c r="F61" s="8"/>
      <c r="G61" s="6"/>
      <c r="H61" s="6"/>
      <c r="I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8"/>
      <c r="G62" s="6"/>
      <c r="H62" s="6"/>
      <c r="I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6"/>
      <c r="B63" s="6"/>
      <c r="C63" s="6"/>
      <c r="D63" s="6"/>
      <c r="E63" s="38"/>
      <c r="F63" s="8"/>
      <c r="G63" s="6"/>
      <c r="H63" s="6"/>
      <c r="I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6"/>
      <c r="B64" s="6"/>
      <c r="C64" s="6"/>
      <c r="D64" s="6"/>
      <c r="E64" s="6"/>
      <c r="F64" s="8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6"/>
      <c r="B65" s="6"/>
      <c r="C65" s="6"/>
      <c r="D65" s="6"/>
      <c r="E65" s="6"/>
      <c r="F65" s="8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6"/>
      <c r="B66" s="6"/>
      <c r="C66" s="6"/>
      <c r="D66" s="6"/>
      <c r="E66" s="6"/>
      <c r="F66" s="8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6"/>
      <c r="B67" s="6"/>
      <c r="C67" s="6"/>
      <c r="D67" s="6"/>
      <c r="E67" s="6"/>
      <c r="F67" s="8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6"/>
      <c r="B68" s="6"/>
      <c r="C68" s="6"/>
      <c r="D68" s="6"/>
      <c r="E68" s="6"/>
      <c r="F68" s="8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6"/>
      <c r="B69" s="6"/>
      <c r="C69" s="6"/>
      <c r="D69" s="6"/>
      <c r="E69" s="6"/>
      <c r="F69" s="8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6"/>
      <c r="B70" s="6"/>
      <c r="C70" s="6"/>
      <c r="D70" s="6"/>
      <c r="E70" s="6"/>
      <c r="F70" s="8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6"/>
      <c r="B71" s="6"/>
      <c r="C71" s="6"/>
      <c r="D71" s="6"/>
      <c r="E71" s="38"/>
      <c r="F71" s="8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6"/>
      <c r="B72" s="6"/>
      <c r="C72" s="6"/>
      <c r="D72" s="6"/>
      <c r="E72" s="6"/>
      <c r="F72" s="8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6"/>
      <c r="B73" s="6"/>
      <c r="C73" s="6"/>
      <c r="D73" s="6"/>
      <c r="E73" s="38"/>
      <c r="F73" s="8"/>
      <c r="G73" s="6"/>
      <c r="H73" s="6"/>
      <c r="I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6"/>
      <c r="B74" s="6"/>
      <c r="C74" s="6"/>
      <c r="D74" s="6"/>
      <c r="E74" s="38"/>
      <c r="F74" s="8"/>
      <c r="G74" s="6"/>
      <c r="H74" s="6"/>
      <c r="I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6"/>
      <c r="B75" s="6"/>
      <c r="C75" s="6"/>
      <c r="D75" s="6"/>
      <c r="E75" s="6"/>
      <c r="F75" s="8"/>
      <c r="G75" s="6"/>
      <c r="H75" s="6"/>
      <c r="I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6"/>
      <c r="B76" s="6"/>
      <c r="C76" s="6"/>
      <c r="D76" s="6"/>
      <c r="E76" s="6"/>
      <c r="F76" s="8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6"/>
      <c r="B77" s="6"/>
      <c r="C77" s="6"/>
      <c r="D77" s="6"/>
      <c r="E77" s="6"/>
      <c r="F77" s="8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6"/>
      <c r="B78" s="6"/>
      <c r="C78" s="6"/>
      <c r="D78" s="6"/>
      <c r="E78" s="6"/>
      <c r="F78" s="8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6"/>
      <c r="B79" s="6"/>
      <c r="C79" s="6"/>
      <c r="D79" s="6"/>
      <c r="E79" s="6"/>
      <c r="F79" s="8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6"/>
      <c r="B80" s="6"/>
      <c r="C80" s="6"/>
      <c r="D80" s="6"/>
      <c r="E80" s="38"/>
      <c r="F80" s="8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6"/>
      <c r="B81" s="6"/>
      <c r="C81" s="6"/>
      <c r="D81" s="6"/>
      <c r="E81" s="6"/>
      <c r="F81" s="8"/>
      <c r="G81" s="6"/>
      <c r="H81" s="6"/>
      <c r="I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6"/>
      <c r="B82" s="6"/>
      <c r="C82" s="6"/>
      <c r="D82" s="6"/>
      <c r="E82" s="6"/>
      <c r="F82" s="8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6"/>
      <c r="B83" s="6"/>
      <c r="C83" s="6"/>
      <c r="D83" s="6"/>
      <c r="E83" s="6"/>
      <c r="F83" s="8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6"/>
      <c r="B84" s="6"/>
      <c r="C84" s="6"/>
      <c r="D84" s="6"/>
      <c r="E84" s="6"/>
      <c r="F84" s="8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6"/>
      <c r="B85" s="6"/>
      <c r="C85" s="6"/>
      <c r="D85" s="6"/>
      <c r="E85" s="6"/>
      <c r="F85" s="8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6"/>
      <c r="B86" s="6"/>
      <c r="C86" s="6"/>
      <c r="D86" s="6"/>
      <c r="E86" s="6"/>
      <c r="F86" s="8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6"/>
      <c r="B87" s="6"/>
      <c r="C87" s="6"/>
      <c r="D87" s="6"/>
      <c r="E87" s="38"/>
      <c r="F87" s="8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6"/>
      <c r="B88" s="6"/>
      <c r="C88" s="6"/>
      <c r="D88" s="6"/>
      <c r="E88" s="6"/>
      <c r="F88" s="8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6"/>
      <c r="B89" s="6"/>
      <c r="C89" s="6"/>
      <c r="D89" s="6"/>
      <c r="E89" s="6"/>
      <c r="F89" s="8"/>
      <c r="G89" s="6"/>
      <c r="H89" s="6"/>
      <c r="I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6"/>
      <c r="B90" s="6"/>
      <c r="C90" s="6"/>
      <c r="D90" s="6"/>
      <c r="E90" s="6"/>
      <c r="F90" s="8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"/>
      <c r="B91" s="6"/>
      <c r="C91" s="6"/>
      <c r="D91" s="6"/>
      <c r="E91" s="6"/>
      <c r="F91" s="8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6"/>
      <c r="B92" s="6"/>
      <c r="C92" s="6"/>
      <c r="D92" s="6"/>
      <c r="E92" s="6"/>
      <c r="F92" s="8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6"/>
      <c r="B93" s="6"/>
      <c r="C93" s="6"/>
      <c r="D93" s="6"/>
      <c r="E93" s="6"/>
      <c r="F93" s="8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6"/>
      <c r="B94" s="6"/>
      <c r="C94" s="6"/>
      <c r="D94" s="6"/>
      <c r="E94" s="38"/>
      <c r="F94" s="8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6"/>
      <c r="B95" s="6"/>
      <c r="C95" s="6"/>
      <c r="D95" s="6"/>
      <c r="E95" s="6"/>
      <c r="F95" s="8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6"/>
      <c r="B96" s="6"/>
      <c r="C96" s="6"/>
      <c r="D96" s="6"/>
      <c r="E96" s="6"/>
      <c r="F96" s="8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6"/>
      <c r="B97" s="6"/>
      <c r="C97" s="6"/>
      <c r="D97" s="6"/>
      <c r="E97" s="6"/>
      <c r="F97" s="8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6"/>
      <c r="B98" s="6"/>
      <c r="C98" s="6"/>
      <c r="D98" s="6"/>
      <c r="E98" s="6"/>
      <c r="F98" s="8"/>
      <c r="G98" s="6"/>
      <c r="H98" s="6"/>
      <c r="I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8"/>
      <c r="B99" s="6"/>
      <c r="C99" s="6"/>
      <c r="D99" s="6"/>
      <c r="E99" s="6"/>
      <c r="F99" s="8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"/>
      <c r="B100" s="6"/>
      <c r="C100" s="6"/>
      <c r="D100" s="6"/>
      <c r="E100" s="6"/>
      <c r="F100" s="8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6"/>
      <c r="B101" s="6"/>
      <c r="C101" s="6"/>
      <c r="D101" s="6"/>
      <c r="E101" s="6"/>
      <c r="F101" s="8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6"/>
      <c r="B102" s="6"/>
      <c r="C102" s="6"/>
      <c r="D102" s="6"/>
      <c r="E102" s="6"/>
      <c r="F102" s="8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6"/>
      <c r="B103" s="6"/>
      <c r="C103" s="6"/>
      <c r="D103" s="6"/>
      <c r="E103" s="6"/>
      <c r="F103" s="8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6"/>
      <c r="B104" s="6"/>
      <c r="C104" s="6"/>
      <c r="D104" s="6"/>
      <c r="E104" s="6"/>
      <c r="F104" s="8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6"/>
      <c r="B105" s="6"/>
      <c r="C105" s="6"/>
      <c r="D105" s="6"/>
      <c r="E105" s="6"/>
      <c r="F105" s="8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6"/>
      <c r="B106" s="6"/>
      <c r="C106" s="6"/>
      <c r="D106" s="6"/>
      <c r="E106" s="38"/>
      <c r="F106" s="8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6"/>
      <c r="B107" s="6"/>
      <c r="C107" s="6"/>
      <c r="D107" s="6"/>
      <c r="E107" s="6"/>
      <c r="F107" s="8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6"/>
      <c r="B108" s="6"/>
      <c r="C108" s="6"/>
      <c r="D108" s="6"/>
      <c r="E108" s="6"/>
      <c r="F108" s="8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6"/>
      <c r="B109" s="6"/>
      <c r="C109" s="6"/>
      <c r="D109" s="6"/>
      <c r="E109" s="6"/>
      <c r="F109" s="8"/>
      <c r="G109" s="6"/>
      <c r="H109" s="6"/>
      <c r="I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6"/>
      <c r="B110" s="6"/>
      <c r="C110" s="6"/>
      <c r="D110" s="6"/>
      <c r="E110" s="6"/>
      <c r="F110" s="8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6"/>
      <c r="B111" s="6"/>
      <c r="C111" s="6"/>
      <c r="D111" s="6"/>
      <c r="E111" s="6"/>
      <c r="F111" s="8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6"/>
      <c r="B112" s="6"/>
      <c r="C112" s="6"/>
      <c r="D112" s="6"/>
      <c r="E112" s="6"/>
      <c r="F112" s="8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6"/>
      <c r="B113" s="6"/>
      <c r="C113" s="6"/>
      <c r="D113" s="6"/>
      <c r="E113" s="6"/>
      <c r="F113" s="8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6"/>
      <c r="B114" s="6"/>
      <c r="C114" s="6"/>
      <c r="D114" s="6"/>
      <c r="E114" s="6"/>
      <c r="F114" s="8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6"/>
      <c r="B115" s="6"/>
      <c r="C115" s="6"/>
      <c r="D115" s="6"/>
      <c r="E115" s="38"/>
      <c r="F115" s="8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6"/>
      <c r="B116" s="6"/>
      <c r="C116" s="6"/>
      <c r="D116" s="6"/>
      <c r="E116" s="6"/>
      <c r="F116" s="8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6"/>
      <c r="B117" s="6"/>
      <c r="C117" s="6"/>
      <c r="D117" s="6"/>
      <c r="E117" s="38"/>
      <c r="F117" s="8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6"/>
      <c r="B118" s="6"/>
      <c r="C118" s="6"/>
      <c r="D118" s="6"/>
      <c r="E118" s="6"/>
      <c r="F118" s="8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6"/>
      <c r="B119" s="6"/>
      <c r="C119" s="6"/>
      <c r="D119" s="6"/>
      <c r="E119" s="6"/>
      <c r="F119" s="8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6"/>
      <c r="B120" s="6"/>
      <c r="C120" s="6"/>
      <c r="D120" s="6"/>
      <c r="E120" s="38"/>
      <c r="F120" s="8"/>
      <c r="G120" s="6"/>
      <c r="H120" s="6"/>
      <c r="I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6"/>
      <c r="B121" s="6"/>
      <c r="C121" s="6"/>
      <c r="D121" s="6"/>
      <c r="E121" s="6"/>
      <c r="F121" s="8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6"/>
      <c r="B122" s="6"/>
      <c r="C122" s="6"/>
      <c r="D122" s="6"/>
      <c r="E122" s="6"/>
      <c r="F122" s="8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6"/>
      <c r="B123" s="6"/>
      <c r="C123" s="6"/>
      <c r="D123" s="6"/>
      <c r="E123" s="6"/>
      <c r="F123" s="8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6"/>
      <c r="B124" s="6"/>
      <c r="C124" s="6"/>
      <c r="D124" s="6"/>
      <c r="E124" s="38"/>
      <c r="F124" s="8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6"/>
      <c r="B125" s="6"/>
      <c r="C125" s="6"/>
      <c r="D125" s="6"/>
      <c r="E125" s="6"/>
      <c r="F125" s="8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6"/>
      <c r="B126" s="6"/>
      <c r="C126" s="6"/>
      <c r="D126" s="6"/>
      <c r="E126" s="6"/>
      <c r="F126" s="8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6"/>
      <c r="B127" s="6"/>
      <c r="C127" s="6"/>
      <c r="D127" s="6"/>
      <c r="E127" s="6"/>
      <c r="F127" s="8"/>
      <c r="G127" s="6"/>
      <c r="H127" s="6"/>
      <c r="I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6"/>
      <c r="B128" s="6"/>
      <c r="C128" s="6"/>
      <c r="D128" s="6"/>
      <c r="E128" s="6"/>
      <c r="F128" s="8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6"/>
      <c r="B129" s="6"/>
      <c r="C129" s="6"/>
      <c r="D129" s="6"/>
      <c r="E129" s="38"/>
      <c r="F129" s="8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6"/>
      <c r="B130" s="6"/>
      <c r="C130" s="6"/>
      <c r="D130" s="6"/>
      <c r="E130" s="6"/>
      <c r="F130" s="8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6"/>
      <c r="B131" s="6"/>
      <c r="C131" s="6"/>
      <c r="D131" s="6"/>
      <c r="E131" s="6"/>
      <c r="F131" s="8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6"/>
      <c r="B132" s="6"/>
      <c r="C132" s="6"/>
      <c r="D132" s="6"/>
      <c r="E132" s="6"/>
      <c r="F132" s="8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6"/>
      <c r="B133" s="6"/>
      <c r="C133" s="6"/>
      <c r="D133" s="6"/>
      <c r="E133" s="6"/>
      <c r="F133" s="8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6"/>
      <c r="B134" s="6"/>
      <c r="C134" s="6"/>
      <c r="D134" s="6"/>
      <c r="E134" s="38"/>
      <c r="F134" s="8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6"/>
      <c r="B135" s="6"/>
      <c r="C135" s="6"/>
      <c r="D135" s="6"/>
      <c r="E135" s="38"/>
      <c r="F135" s="8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6"/>
      <c r="B136" s="6"/>
      <c r="C136" s="6"/>
      <c r="D136" s="6"/>
      <c r="E136" s="6"/>
      <c r="F136" s="8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6"/>
      <c r="B137" s="6"/>
      <c r="C137" s="6"/>
      <c r="D137" s="6"/>
      <c r="E137" s="6"/>
      <c r="F137" s="8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6"/>
      <c r="B138" s="6"/>
      <c r="C138" s="6"/>
      <c r="D138" s="6"/>
      <c r="E138" s="6"/>
      <c r="F138" s="8"/>
      <c r="G138" s="6"/>
      <c r="H138" s="6"/>
      <c r="I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6"/>
      <c r="B139" s="6"/>
      <c r="C139" s="6"/>
      <c r="D139" s="6"/>
      <c r="E139" s="6"/>
      <c r="F139" s="8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6"/>
      <c r="B140" s="6"/>
      <c r="C140" s="6"/>
      <c r="D140" s="6"/>
      <c r="E140" s="6"/>
      <c r="F140" s="8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6"/>
      <c r="B141" s="6"/>
      <c r="C141" s="6"/>
      <c r="D141" s="6"/>
      <c r="E141" s="6"/>
      <c r="F141" s="8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6"/>
      <c r="B142" s="6"/>
      <c r="C142" s="6"/>
      <c r="D142" s="6"/>
      <c r="E142" s="6"/>
      <c r="F142" s="8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6"/>
      <c r="B143" s="6"/>
      <c r="C143" s="6"/>
      <c r="D143" s="6"/>
      <c r="E143" s="6"/>
      <c r="F143" s="8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6"/>
      <c r="B144" s="6"/>
      <c r="C144" s="6"/>
      <c r="D144" s="6"/>
      <c r="E144" s="38"/>
      <c r="F144" s="8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6"/>
      <c r="B145" s="6"/>
      <c r="C145" s="6"/>
      <c r="D145" s="6"/>
      <c r="E145" s="38"/>
      <c r="F145" s="8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6"/>
      <c r="B146" s="6"/>
      <c r="C146" s="6"/>
      <c r="D146" s="6"/>
      <c r="E146" s="6"/>
      <c r="F146" s="8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6"/>
      <c r="B147" s="6"/>
      <c r="C147" s="6"/>
      <c r="D147" s="6"/>
      <c r="E147" s="6"/>
      <c r="F147" s="8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6"/>
      <c r="B148" s="6"/>
      <c r="C148" s="6"/>
      <c r="D148" s="6"/>
      <c r="E148" s="6"/>
      <c r="F148" s="8"/>
      <c r="G148" s="6"/>
      <c r="H148" s="6"/>
      <c r="I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6"/>
      <c r="B149" s="6"/>
      <c r="C149" s="6"/>
      <c r="D149" s="6"/>
      <c r="E149" s="38"/>
      <c r="F149" s="8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6"/>
      <c r="B150" s="6"/>
      <c r="C150" s="6"/>
      <c r="D150" s="6"/>
      <c r="E150" s="38"/>
      <c r="F150" s="8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6"/>
      <c r="B151" s="6"/>
      <c r="C151" s="6"/>
      <c r="D151" s="6"/>
      <c r="E151" s="6"/>
      <c r="F151" s="8"/>
      <c r="G151" s="6"/>
      <c r="H151" s="6"/>
      <c r="I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6"/>
      <c r="B152" s="6"/>
      <c r="C152" s="6"/>
      <c r="D152" s="6"/>
      <c r="E152" s="6"/>
      <c r="F152" s="8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6"/>
      <c r="B153" s="6"/>
      <c r="C153" s="6"/>
      <c r="D153" s="6"/>
      <c r="E153" s="6"/>
      <c r="F153" s="8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6"/>
      <c r="B154" s="6"/>
      <c r="C154" s="6"/>
      <c r="D154" s="6"/>
      <c r="E154" s="38"/>
      <c r="F154" s="8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6"/>
      <c r="B155" s="6"/>
      <c r="C155" s="6"/>
      <c r="D155" s="6"/>
      <c r="E155" s="6"/>
      <c r="F155" s="8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6"/>
      <c r="B156" s="6"/>
      <c r="C156" s="6"/>
      <c r="D156" s="6"/>
      <c r="E156" s="6"/>
      <c r="F156" s="8"/>
      <c r="G156" s="6"/>
      <c r="H156" s="6"/>
      <c r="I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6"/>
      <c r="B157" s="6"/>
      <c r="C157" s="6"/>
      <c r="D157" s="6"/>
      <c r="E157" s="6"/>
      <c r="F157" s="8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6"/>
      <c r="B158" s="6"/>
      <c r="C158" s="6"/>
      <c r="D158" s="6"/>
      <c r="E158" s="6"/>
      <c r="F158" s="8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6"/>
      <c r="B159" s="6"/>
      <c r="C159" s="6"/>
      <c r="D159" s="6"/>
      <c r="E159" s="6"/>
      <c r="F159" s="8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6"/>
      <c r="B160" s="6"/>
      <c r="C160" s="6"/>
      <c r="D160" s="6"/>
      <c r="E160" s="6"/>
      <c r="F160" s="8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6"/>
      <c r="B161" s="6"/>
      <c r="C161" s="6"/>
      <c r="D161" s="6"/>
      <c r="E161" s="38"/>
      <c r="F161" s="8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6"/>
      <c r="B162" s="6"/>
      <c r="C162" s="6"/>
      <c r="D162" s="6"/>
      <c r="E162" s="6"/>
      <c r="F162" s="8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6"/>
      <c r="B163" s="6"/>
      <c r="C163" s="6"/>
      <c r="D163" s="6"/>
      <c r="E163" s="6"/>
      <c r="F163" s="8"/>
      <c r="G163" s="6"/>
      <c r="H163" s="6"/>
      <c r="I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6"/>
      <c r="B164" s="6"/>
      <c r="C164" s="6"/>
      <c r="D164" s="6"/>
      <c r="E164" s="6"/>
      <c r="F164" s="8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6"/>
      <c r="B165" s="6"/>
      <c r="C165" s="6"/>
      <c r="D165" s="6"/>
      <c r="E165" s="6"/>
      <c r="F165" s="8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6"/>
      <c r="B166" s="6"/>
      <c r="C166" s="6"/>
      <c r="D166" s="6"/>
      <c r="E166" s="6"/>
      <c r="F166" s="8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6"/>
      <c r="B167" s="6"/>
      <c r="C167" s="6"/>
      <c r="D167" s="6"/>
      <c r="E167" s="6"/>
      <c r="F167" s="8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6"/>
      <c r="B168" s="6"/>
      <c r="C168" s="6"/>
      <c r="D168" s="6"/>
      <c r="E168" s="6"/>
      <c r="F168" s="8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6"/>
      <c r="B169" s="6"/>
      <c r="C169" s="6"/>
      <c r="D169" s="6"/>
      <c r="E169" s="38"/>
      <c r="F169" s="8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6"/>
      <c r="B170" s="6"/>
      <c r="C170" s="6"/>
      <c r="D170" s="6"/>
      <c r="E170" s="6"/>
      <c r="F170" s="8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6"/>
      <c r="B171" s="6"/>
      <c r="C171" s="6"/>
      <c r="D171" s="6"/>
      <c r="E171" s="6"/>
      <c r="F171" s="8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6"/>
      <c r="B172" s="6"/>
      <c r="C172" s="6"/>
      <c r="D172" s="6"/>
      <c r="E172" s="6"/>
      <c r="F172" s="8"/>
      <c r="G172" s="6"/>
      <c r="H172" s="6"/>
      <c r="I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6"/>
      <c r="B173" s="6"/>
      <c r="C173" s="6"/>
      <c r="D173" s="6"/>
      <c r="E173" s="6"/>
      <c r="F173" s="8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6"/>
      <c r="B174" s="6"/>
      <c r="C174" s="6"/>
      <c r="D174" s="6"/>
      <c r="E174" s="6"/>
      <c r="F174" s="8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6"/>
      <c r="B175" s="6"/>
      <c r="C175" s="6"/>
      <c r="D175" s="6"/>
      <c r="E175" s="6"/>
      <c r="F175" s="8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6"/>
      <c r="B176" s="6"/>
      <c r="C176" s="6"/>
      <c r="D176" s="6"/>
      <c r="E176" s="6"/>
      <c r="F176" s="8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6"/>
      <c r="B177" s="6"/>
      <c r="C177" s="6"/>
      <c r="D177" s="6"/>
      <c r="E177" s="6"/>
      <c r="F177" s="8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6"/>
      <c r="B178" s="6"/>
      <c r="C178" s="6"/>
      <c r="D178" s="6"/>
      <c r="E178" s="6"/>
      <c r="F178" s="8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6"/>
      <c r="B179" s="6"/>
      <c r="C179" s="6"/>
      <c r="D179" s="6"/>
      <c r="E179" s="6"/>
      <c r="F179" s="8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6"/>
      <c r="B180" s="6"/>
      <c r="C180" s="6"/>
      <c r="D180" s="6"/>
      <c r="E180" s="38"/>
      <c r="F180" s="8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6"/>
      <c r="B181" s="6"/>
      <c r="C181" s="6"/>
      <c r="D181" s="6"/>
      <c r="E181" s="6"/>
      <c r="F181" s="8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6"/>
      <c r="B182" s="6"/>
      <c r="C182" s="6"/>
      <c r="D182" s="6"/>
      <c r="E182" s="6"/>
      <c r="F182" s="8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6"/>
      <c r="B183" s="6"/>
      <c r="C183" s="6"/>
      <c r="D183" s="6"/>
      <c r="E183" s="6"/>
      <c r="F183" s="8"/>
      <c r="G183" s="6"/>
      <c r="H183" s="6"/>
      <c r="I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6"/>
      <c r="B184" s="6"/>
      <c r="C184" s="6"/>
      <c r="D184" s="6"/>
      <c r="E184" s="6"/>
      <c r="F184" s="8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6"/>
      <c r="B185" s="6"/>
      <c r="C185" s="6"/>
      <c r="D185" s="6"/>
      <c r="E185" s="6"/>
      <c r="F185" s="8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6"/>
      <c r="B186" s="6"/>
      <c r="C186" s="6"/>
      <c r="D186" s="6"/>
      <c r="E186" s="6"/>
      <c r="F186" s="8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6"/>
      <c r="B187" s="6"/>
      <c r="C187" s="6"/>
      <c r="D187" s="6"/>
      <c r="E187" s="6"/>
      <c r="F187" s="8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6"/>
      <c r="B188" s="6"/>
      <c r="C188" s="6"/>
      <c r="D188" s="6"/>
      <c r="E188" s="6"/>
      <c r="F188" s="8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6"/>
      <c r="B189" s="6"/>
      <c r="C189" s="6"/>
      <c r="D189" s="6"/>
      <c r="E189" s="38"/>
      <c r="F189" s="8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6"/>
      <c r="B190" s="6"/>
      <c r="C190" s="6"/>
      <c r="D190" s="6"/>
      <c r="E190" s="6"/>
      <c r="F190" s="8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6"/>
      <c r="B191" s="6"/>
      <c r="C191" s="6"/>
      <c r="D191" s="6"/>
      <c r="E191" s="6"/>
      <c r="F191" s="8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6"/>
      <c r="B192" s="6"/>
      <c r="C192" s="6"/>
      <c r="D192" s="6"/>
      <c r="E192" s="6"/>
      <c r="F192" s="8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6"/>
      <c r="B193" s="6"/>
      <c r="C193" s="6"/>
      <c r="D193" s="6"/>
      <c r="E193" s="6"/>
      <c r="F193" s="8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6"/>
      <c r="B194" s="6"/>
      <c r="C194" s="6"/>
      <c r="D194" s="6"/>
      <c r="E194" s="6"/>
      <c r="F194" s="8"/>
      <c r="G194" s="6"/>
      <c r="H194" s="6"/>
      <c r="I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6"/>
      <c r="B195" s="6"/>
      <c r="C195" s="6"/>
      <c r="D195" s="6"/>
      <c r="E195" s="6"/>
      <c r="F195" s="8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6"/>
      <c r="B196" s="6"/>
      <c r="C196" s="6"/>
      <c r="D196" s="6"/>
      <c r="E196" s="6"/>
      <c r="F196" s="8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6"/>
      <c r="B197" s="6"/>
      <c r="C197" s="6"/>
      <c r="D197" s="6"/>
      <c r="E197" s="6"/>
      <c r="F197" s="8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6"/>
      <c r="B198" s="6"/>
      <c r="C198" s="6"/>
      <c r="D198" s="6"/>
      <c r="E198" s="38"/>
      <c r="F198" s="8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6"/>
      <c r="B199" s="6"/>
      <c r="C199" s="6"/>
      <c r="D199" s="6"/>
      <c r="E199" s="6"/>
      <c r="F199" s="8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6"/>
      <c r="B200" s="6"/>
      <c r="C200" s="6"/>
      <c r="D200" s="6"/>
      <c r="E200" s="6"/>
      <c r="F200" s="8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6"/>
      <c r="B201" s="6"/>
      <c r="C201" s="6"/>
      <c r="D201" s="6"/>
      <c r="E201" s="6"/>
      <c r="F201" s="8"/>
      <c r="G201" s="6"/>
      <c r="H201" s="6"/>
      <c r="I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6"/>
      <c r="B202" s="6"/>
      <c r="C202" s="6"/>
      <c r="D202" s="6"/>
      <c r="E202" s="6"/>
      <c r="F202" s="8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6"/>
      <c r="B203" s="6"/>
      <c r="C203" s="6"/>
      <c r="D203" s="6"/>
      <c r="E203" s="6"/>
      <c r="F203" s="8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6"/>
      <c r="B204" s="6"/>
      <c r="C204" s="6"/>
      <c r="D204" s="6"/>
      <c r="E204" s="6"/>
      <c r="F204" s="8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6"/>
      <c r="B205" s="6"/>
      <c r="C205" s="6"/>
      <c r="D205" s="6"/>
      <c r="E205" s="6"/>
      <c r="F205" s="8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6"/>
      <c r="B206" s="6"/>
      <c r="C206" s="6"/>
      <c r="D206" s="6"/>
      <c r="E206" s="6"/>
      <c r="F206" s="8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6"/>
      <c r="B207" s="6"/>
      <c r="C207" s="6"/>
      <c r="D207" s="6"/>
      <c r="E207" s="6"/>
      <c r="F207" s="8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6"/>
      <c r="B208" s="6"/>
      <c r="C208" s="6"/>
      <c r="D208" s="6"/>
      <c r="E208" s="6"/>
      <c r="F208" s="8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6"/>
      <c r="B209" s="6"/>
      <c r="C209" s="6"/>
      <c r="D209" s="6"/>
      <c r="E209" s="38"/>
      <c r="F209" s="8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6"/>
      <c r="B210" s="6"/>
      <c r="C210" s="6"/>
      <c r="D210" s="6"/>
      <c r="E210" s="6"/>
      <c r="F210" s="8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6"/>
      <c r="B211" s="6"/>
      <c r="C211" s="6"/>
      <c r="D211" s="6"/>
      <c r="E211" s="6"/>
      <c r="F211" s="8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6"/>
      <c r="B212" s="6"/>
      <c r="C212" s="6"/>
      <c r="D212" s="6"/>
      <c r="E212" s="6"/>
      <c r="F212" s="8"/>
      <c r="G212" s="6"/>
      <c r="H212" s="6"/>
      <c r="I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6"/>
      <c r="B213" s="6"/>
      <c r="C213" s="6"/>
      <c r="D213" s="6"/>
      <c r="E213" s="6"/>
      <c r="F213" s="8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6"/>
      <c r="B214" s="6"/>
      <c r="C214" s="6"/>
      <c r="D214" s="6"/>
      <c r="E214" s="6"/>
      <c r="F214" s="8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6"/>
      <c r="B215" s="6"/>
      <c r="C215" s="6"/>
      <c r="D215" s="6"/>
      <c r="E215" s="6"/>
      <c r="F215" s="8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6"/>
      <c r="B216" s="6"/>
      <c r="C216" s="6"/>
      <c r="D216" s="6"/>
      <c r="E216" s="38"/>
      <c r="F216" s="8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6"/>
      <c r="B217" s="6"/>
      <c r="C217" s="6"/>
      <c r="D217" s="6"/>
      <c r="E217" s="6"/>
      <c r="F217" s="8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6"/>
      <c r="B218" s="6"/>
      <c r="C218" s="6"/>
      <c r="D218" s="6"/>
      <c r="E218" s="6"/>
      <c r="F218" s="8"/>
      <c r="G218" s="6"/>
      <c r="H218" s="6"/>
      <c r="I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6"/>
      <c r="B219" s="6"/>
      <c r="C219" s="6"/>
      <c r="D219" s="6"/>
      <c r="E219" s="6"/>
      <c r="F219" s="8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6"/>
      <c r="B220" s="6"/>
      <c r="C220" s="6"/>
      <c r="D220" s="6"/>
      <c r="E220" s="6"/>
      <c r="F220" s="8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6"/>
      <c r="B221" s="6"/>
      <c r="C221" s="6"/>
      <c r="D221" s="6"/>
      <c r="E221" s="6"/>
      <c r="F221" s="8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6"/>
      <c r="B222" s="6"/>
      <c r="C222" s="6"/>
      <c r="D222" s="6"/>
      <c r="E222" s="6"/>
      <c r="F222" s="8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6"/>
      <c r="B223" s="6"/>
      <c r="C223" s="6"/>
      <c r="D223" s="6"/>
      <c r="E223" s="6"/>
      <c r="F223" s="8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6"/>
      <c r="B224" s="6"/>
      <c r="C224" s="6"/>
      <c r="D224" s="6"/>
      <c r="E224" s="6"/>
      <c r="F224" s="8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6"/>
      <c r="B225" s="6"/>
      <c r="C225" s="6"/>
      <c r="D225" s="6"/>
      <c r="E225" s="6"/>
      <c r="F225" s="8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6"/>
      <c r="B226" s="6"/>
      <c r="C226" s="6"/>
      <c r="D226" s="6"/>
      <c r="E226" s="6"/>
      <c r="F226" s="8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6"/>
      <c r="B227" s="6"/>
      <c r="C227" s="6"/>
      <c r="D227" s="6"/>
      <c r="E227" s="6"/>
      <c r="F227" s="8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6"/>
      <c r="B228" s="6"/>
      <c r="C228" s="6"/>
      <c r="D228" s="6"/>
      <c r="E228" s="38"/>
      <c r="F228" s="8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6"/>
      <c r="B229" s="6"/>
      <c r="C229" s="6"/>
      <c r="D229" s="6"/>
      <c r="E229" s="6"/>
      <c r="F229" s="8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6"/>
      <c r="B230" s="6"/>
      <c r="C230" s="6"/>
      <c r="D230" s="6"/>
      <c r="E230" s="6"/>
      <c r="F230" s="8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6"/>
      <c r="B231" s="6"/>
      <c r="C231" s="6"/>
      <c r="D231" s="6"/>
      <c r="E231" s="6"/>
      <c r="F231" s="8"/>
      <c r="G231" s="6"/>
      <c r="H231" s="6"/>
      <c r="I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6"/>
      <c r="B232" s="6"/>
      <c r="C232" s="6"/>
      <c r="D232" s="6"/>
      <c r="E232" s="6"/>
      <c r="F232" s="8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6"/>
      <c r="B233" s="6"/>
      <c r="C233" s="6"/>
      <c r="D233" s="6"/>
      <c r="E233" s="6"/>
      <c r="F233" s="8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6"/>
      <c r="B234" s="6"/>
      <c r="C234" s="6"/>
      <c r="D234" s="6"/>
      <c r="E234" s="6"/>
      <c r="F234" s="8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6"/>
      <c r="B235" s="6"/>
      <c r="C235" s="6"/>
      <c r="D235" s="6"/>
      <c r="E235" s="6"/>
      <c r="F235" s="8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6"/>
      <c r="B236" s="6"/>
      <c r="C236" s="6"/>
      <c r="D236" s="6"/>
      <c r="E236" s="6"/>
      <c r="F236" s="8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6"/>
      <c r="B237" s="6"/>
      <c r="C237" s="6"/>
      <c r="D237" s="6"/>
      <c r="E237" s="6"/>
      <c r="F237" s="8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6"/>
      <c r="B238" s="6"/>
      <c r="C238" s="6"/>
      <c r="D238" s="6"/>
      <c r="E238" s="6"/>
      <c r="F238" s="8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6"/>
      <c r="B239" s="6"/>
      <c r="C239" s="6"/>
      <c r="D239" s="6"/>
      <c r="E239" s="38"/>
      <c r="F239" s="8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6"/>
      <c r="B240" s="6"/>
      <c r="C240" s="6"/>
      <c r="D240" s="6"/>
      <c r="E240" s="6"/>
      <c r="F240" s="8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6"/>
      <c r="B241" s="6"/>
      <c r="C241" s="6"/>
      <c r="D241" s="6"/>
      <c r="E241" s="6"/>
      <c r="F241" s="8"/>
      <c r="G241" s="6"/>
      <c r="H241" s="6"/>
      <c r="I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6"/>
      <c r="B242" s="6"/>
      <c r="C242" s="6"/>
      <c r="D242" s="6"/>
      <c r="E242" s="6"/>
      <c r="F242" s="8"/>
      <c r="G242" s="6"/>
      <c r="H242" s="6"/>
      <c r="I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6"/>
      <c r="B243" s="6"/>
      <c r="C243" s="6"/>
      <c r="D243" s="6"/>
      <c r="E243" s="6"/>
      <c r="F243" s="8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6"/>
      <c r="B244" s="6"/>
      <c r="C244" s="6"/>
      <c r="D244" s="6"/>
      <c r="E244" s="38"/>
      <c r="F244" s="8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6"/>
      <c r="B245" s="6"/>
      <c r="C245" s="6"/>
      <c r="D245" s="6"/>
      <c r="E245" s="6"/>
      <c r="F245" s="8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6"/>
      <c r="B246" s="6"/>
      <c r="C246" s="6"/>
      <c r="D246" s="6"/>
      <c r="E246" s="6"/>
      <c r="F246" s="8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6"/>
      <c r="B247" s="6"/>
      <c r="C247" s="6"/>
      <c r="D247" s="6"/>
      <c r="E247" s="6"/>
      <c r="F247" s="8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6"/>
      <c r="B248" s="6"/>
      <c r="C248" s="6"/>
      <c r="D248" s="6"/>
      <c r="E248" s="6"/>
      <c r="F248" s="8"/>
      <c r="G248" s="6"/>
      <c r="H248" s="6"/>
      <c r="I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6"/>
      <c r="B249" s="6"/>
      <c r="C249" s="6"/>
      <c r="D249" s="6"/>
      <c r="E249" s="6"/>
      <c r="F249" s="8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6"/>
      <c r="B250" s="6"/>
      <c r="C250" s="6"/>
      <c r="D250" s="6"/>
      <c r="E250" s="6"/>
      <c r="F250" s="8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6"/>
      <c r="B251" s="6"/>
      <c r="C251" s="6"/>
      <c r="D251" s="6"/>
      <c r="E251" s="6"/>
      <c r="F251" s="8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6"/>
      <c r="B252" s="6"/>
      <c r="C252" s="6"/>
      <c r="D252" s="6"/>
      <c r="E252" s="6"/>
      <c r="F252" s="8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6"/>
      <c r="B253" s="6"/>
      <c r="C253" s="6"/>
      <c r="D253" s="6"/>
      <c r="E253" s="6"/>
      <c r="F253" s="8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6"/>
      <c r="B254" s="6"/>
      <c r="C254" s="6"/>
      <c r="D254" s="6"/>
      <c r="E254" s="6"/>
      <c r="F254" s="8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6"/>
      <c r="B255" s="6"/>
      <c r="C255" s="6"/>
      <c r="D255" s="6"/>
      <c r="E255" s="6"/>
      <c r="F255" s="8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6"/>
      <c r="B256" s="6"/>
      <c r="C256" s="6"/>
      <c r="D256" s="6"/>
      <c r="E256" s="38"/>
      <c r="F256" s="8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6"/>
      <c r="B257" s="6"/>
      <c r="C257" s="6"/>
      <c r="D257" s="6"/>
      <c r="E257" s="6"/>
      <c r="F257" s="8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6"/>
      <c r="B258" s="6"/>
      <c r="C258" s="6"/>
      <c r="D258" s="6"/>
      <c r="E258" s="6"/>
      <c r="F258" s="8"/>
      <c r="G258" s="6"/>
      <c r="H258" s="6"/>
      <c r="I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6"/>
      <c r="B259" s="6"/>
      <c r="C259" s="6"/>
      <c r="D259" s="6"/>
      <c r="E259" s="6"/>
      <c r="F259" s="8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6"/>
      <c r="B260" s="6"/>
      <c r="C260" s="6"/>
      <c r="D260" s="6"/>
      <c r="E260" s="6"/>
      <c r="F260" s="8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6"/>
      <c r="B261" s="6"/>
      <c r="C261" s="6"/>
      <c r="D261" s="6"/>
      <c r="E261" s="6"/>
      <c r="F261" s="8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6"/>
      <c r="B262" s="6"/>
      <c r="C262" s="6"/>
      <c r="D262" s="6"/>
      <c r="E262" s="38"/>
      <c r="F262" s="8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6"/>
      <c r="B263" s="6"/>
      <c r="C263" s="6"/>
      <c r="D263" s="6"/>
      <c r="E263" s="6"/>
      <c r="F263" s="8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39" t="s">
        <v>66</v>
      </c>
      <c r="B266" s="37" t="s">
        <v>83</v>
      </c>
      <c r="C266" s="37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6" t="s">
        <v>20</v>
      </c>
      <c r="B267" s="6">
        <f t="shared" ref="B267:B285" si="0">COUNTIF($H$13:$H$263,A267)</f>
        <v>0</v>
      </c>
      <c r="C267" s="7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1" t="s">
        <v>84</v>
      </c>
      <c r="B268" s="6">
        <f t="shared" si="0"/>
        <v>0</v>
      </c>
      <c r="C268" s="7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0" t="s">
        <v>22</v>
      </c>
      <c r="B269" s="6">
        <f t="shared" si="0"/>
        <v>0</v>
      </c>
      <c r="C269" s="7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0" t="s">
        <v>7</v>
      </c>
      <c r="B270" s="6">
        <f t="shared" si="0"/>
        <v>0</v>
      </c>
      <c r="C270" s="7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1" t="s">
        <v>18</v>
      </c>
      <c r="B271" s="6">
        <f t="shared" si="0"/>
        <v>0</v>
      </c>
      <c r="C271" s="7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6" t="s">
        <v>85</v>
      </c>
      <c r="B272" s="6">
        <f t="shared" si="0"/>
        <v>0</v>
      </c>
      <c r="C272" s="7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6" t="s">
        <v>12</v>
      </c>
      <c r="B273" s="6">
        <f t="shared" si="0"/>
        <v>0</v>
      </c>
      <c r="C273" s="7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6" t="s">
        <v>19</v>
      </c>
      <c r="B274" s="6">
        <f t="shared" si="0"/>
        <v>0</v>
      </c>
      <c r="C274" s="7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6" t="s">
        <v>4</v>
      </c>
      <c r="B275" s="6">
        <f t="shared" si="0"/>
        <v>0</v>
      </c>
      <c r="C275" s="7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0" t="s">
        <v>13</v>
      </c>
      <c r="B276" s="6">
        <f t="shared" si="0"/>
        <v>0</v>
      </c>
      <c r="C276" s="7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0" t="s">
        <v>21</v>
      </c>
      <c r="B277" s="6">
        <f t="shared" si="0"/>
        <v>0</v>
      </c>
      <c r="C277" s="7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6" t="s">
        <v>86</v>
      </c>
      <c r="B278" s="6">
        <f t="shared" si="0"/>
        <v>0</v>
      </c>
      <c r="C278" s="7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6" t="s">
        <v>15</v>
      </c>
      <c r="B279" s="6">
        <f t="shared" si="0"/>
        <v>0</v>
      </c>
      <c r="C279" s="7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6" t="s">
        <v>11</v>
      </c>
      <c r="B280" s="6">
        <f t="shared" si="0"/>
        <v>0</v>
      </c>
      <c r="C280" s="7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6" t="s">
        <v>87</v>
      </c>
      <c r="B281" s="6">
        <f t="shared" si="0"/>
        <v>0</v>
      </c>
      <c r="C281" s="7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6" t="s">
        <v>16</v>
      </c>
      <c r="B282" s="6">
        <f t="shared" si="0"/>
        <v>0</v>
      </c>
      <c r="C282" s="7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6" t="s">
        <v>6</v>
      </c>
      <c r="B283" s="6">
        <f t="shared" si="0"/>
        <v>0</v>
      </c>
      <c r="C283" s="7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6" t="s">
        <v>14</v>
      </c>
      <c r="B284" s="6">
        <f t="shared" si="0"/>
        <v>0</v>
      </c>
      <c r="C284" s="7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1" t="s">
        <v>88</v>
      </c>
      <c r="B285" s="41">
        <f t="shared" si="0"/>
        <v>0</v>
      </c>
      <c r="C285" s="42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3" t="s">
        <v>8</v>
      </c>
      <c r="B286" s="43">
        <f>SUM(B267:B285)</f>
        <v>0</v>
      </c>
      <c r="C286" s="44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93" zoomScaleNormal="93" workbookViewId="0">
      <pane xSplit="1" topLeftCell="B1" activePane="topRight" state="frozen"/>
      <selection pane="topRight" activeCell="K4" sqref="K4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29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91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39" t="s">
        <v>10</v>
      </c>
      <c r="B7" s="249" t="s">
        <v>10</v>
      </c>
      <c r="C7" s="249"/>
      <c r="D7" s="249"/>
      <c r="E7" s="249"/>
      <c r="F7" s="249"/>
      <c r="G7" s="249"/>
      <c r="H7" s="1"/>
      <c r="I7" s="1"/>
    </row>
    <row r="8" spans="1:14" ht="15.75">
      <c r="A8" s="138" t="s">
        <v>95</v>
      </c>
      <c r="B8" s="138"/>
      <c r="C8" s="138"/>
      <c r="D8" s="138"/>
      <c r="E8" s="138"/>
      <c r="F8" s="86"/>
      <c r="G8" s="86"/>
      <c r="H8" s="86"/>
      <c r="I8" s="77"/>
    </row>
    <row r="9" spans="1:14" ht="15.75">
      <c r="A9" s="138"/>
      <c r="B9" s="138"/>
      <c r="C9" s="138"/>
      <c r="D9" s="138"/>
      <c r="E9" s="138"/>
      <c r="F9" s="86"/>
      <c r="G9" s="86"/>
      <c r="H9" s="86"/>
      <c r="I9" s="77"/>
    </row>
    <row r="10" spans="1:14" ht="15.75">
      <c r="A10" s="138" t="s">
        <v>107</v>
      </c>
      <c r="B10" s="138"/>
      <c r="C10" s="138"/>
      <c r="D10" s="138"/>
      <c r="E10" s="138"/>
      <c r="F10" s="5"/>
      <c r="G10" s="5"/>
      <c r="H10" s="5"/>
      <c r="I10" s="1"/>
    </row>
    <row r="11" spans="1:14" ht="20.25">
      <c r="A11" s="138"/>
      <c r="B11" s="138"/>
      <c r="C11" s="138"/>
      <c r="D11" s="138"/>
      <c r="E11" s="138"/>
      <c r="F11" s="86"/>
      <c r="G11" s="86"/>
      <c r="H11" s="87"/>
      <c r="I11" s="77"/>
    </row>
    <row r="12" spans="1:14" s="91" customFormat="1" ht="21" thickBot="1">
      <c r="A12" s="140"/>
      <c r="B12" s="140"/>
      <c r="C12" s="140"/>
      <c r="D12" s="140"/>
      <c r="E12" s="140"/>
      <c r="F12" s="86"/>
      <c r="G12" s="86"/>
      <c r="H12" s="87"/>
    </row>
    <row r="13" spans="1:14" ht="15" customHeight="1">
      <c r="A13" s="140"/>
      <c r="B13" s="223" t="s">
        <v>1</v>
      </c>
      <c r="C13" s="224" t="s">
        <v>2</v>
      </c>
      <c r="D13" s="225" t="s">
        <v>3</v>
      </c>
      <c r="E13" s="1"/>
    </row>
    <row r="14" spans="1:14" ht="21.75" customHeight="1">
      <c r="A14" s="140"/>
      <c r="B14" s="226" t="s">
        <v>89</v>
      </c>
      <c r="C14" s="165">
        <v>103</v>
      </c>
      <c r="D14" s="227">
        <v>0.39</v>
      </c>
      <c r="E14" s="1"/>
      <c r="F14" s="1"/>
      <c r="G14" s="1"/>
      <c r="H14" s="1"/>
      <c r="I14" s="1"/>
      <c r="M14" s="1"/>
      <c r="N14" s="1"/>
    </row>
    <row r="15" spans="1:14" ht="18">
      <c r="A15" s="140"/>
      <c r="B15" s="226" t="s">
        <v>6</v>
      </c>
      <c r="C15" s="165">
        <v>5</v>
      </c>
      <c r="D15" s="227">
        <v>0.02</v>
      </c>
      <c r="E15" s="1"/>
      <c r="F15" s="1"/>
      <c r="G15" s="1"/>
      <c r="H15" s="1"/>
      <c r="I15" s="1"/>
      <c r="M15" s="1"/>
      <c r="N15" s="1"/>
    </row>
    <row r="16" spans="1:14" ht="18">
      <c r="A16" s="140"/>
      <c r="B16" s="228" t="s">
        <v>106</v>
      </c>
      <c r="C16" s="165">
        <v>6</v>
      </c>
      <c r="D16" s="227">
        <v>0.03</v>
      </c>
      <c r="E16" s="1"/>
      <c r="F16" s="1"/>
      <c r="G16" s="1"/>
      <c r="H16" s="1"/>
      <c r="I16" s="1"/>
      <c r="M16" s="1"/>
      <c r="N16" s="1"/>
    </row>
    <row r="17" spans="1:14" ht="18">
      <c r="A17" s="140"/>
      <c r="B17" s="229" t="s">
        <v>21</v>
      </c>
      <c r="C17" s="165">
        <v>1</v>
      </c>
      <c r="D17" s="227">
        <v>0.01</v>
      </c>
      <c r="E17" s="1"/>
      <c r="F17" s="1"/>
      <c r="G17" s="1"/>
      <c r="H17" s="1"/>
      <c r="I17" s="1"/>
      <c r="M17" s="1"/>
      <c r="N17" s="1"/>
    </row>
    <row r="18" spans="1:14" ht="18">
      <c r="A18" s="140"/>
      <c r="B18" s="230" t="s">
        <v>4</v>
      </c>
      <c r="C18" s="166">
        <v>1</v>
      </c>
      <c r="D18" s="227">
        <v>0.01</v>
      </c>
      <c r="E18" s="1"/>
      <c r="F18" s="1"/>
      <c r="G18" s="1"/>
      <c r="H18" s="1"/>
      <c r="I18" s="1"/>
      <c r="M18" s="1"/>
      <c r="N18" s="1"/>
    </row>
    <row r="19" spans="1:14" ht="18">
      <c r="A19" s="140"/>
      <c r="B19" s="230" t="s">
        <v>13</v>
      </c>
      <c r="C19" s="166">
        <v>2</v>
      </c>
      <c r="D19" s="227">
        <v>0.01</v>
      </c>
      <c r="E19" s="1"/>
      <c r="F19" s="1"/>
      <c r="G19" s="1"/>
      <c r="H19" s="1"/>
      <c r="I19" s="1"/>
      <c r="M19" s="1"/>
      <c r="N19" s="1"/>
    </row>
    <row r="20" spans="1:14" ht="18">
      <c r="A20" s="140"/>
      <c r="B20" s="231" t="s">
        <v>22</v>
      </c>
      <c r="C20" s="165">
        <v>90</v>
      </c>
      <c r="D20" s="227">
        <v>0.31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140"/>
      <c r="B21" s="228" t="s">
        <v>120</v>
      </c>
      <c r="C21" s="165">
        <v>7</v>
      </c>
      <c r="D21" s="227">
        <v>0.03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140"/>
      <c r="B22" s="226" t="s">
        <v>125</v>
      </c>
      <c r="C22" s="165">
        <v>4</v>
      </c>
      <c r="D22" s="227">
        <v>0.02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1" customFormat="1" ht="18">
      <c r="A23" s="140"/>
      <c r="B23" s="228" t="s">
        <v>121</v>
      </c>
      <c r="C23" s="165">
        <v>22</v>
      </c>
      <c r="D23" s="227">
        <v>0.08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7" customFormat="1" ht="18">
      <c r="A24" s="140"/>
      <c r="B24" s="228" t="s">
        <v>14</v>
      </c>
      <c r="C24" s="165">
        <v>1</v>
      </c>
      <c r="D24" s="227">
        <v>0.01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67" customFormat="1" ht="18">
      <c r="A25" s="140"/>
      <c r="B25" s="228" t="s">
        <v>93</v>
      </c>
      <c r="C25" s="165">
        <v>7</v>
      </c>
      <c r="D25" s="227">
        <v>0.03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140"/>
      <c r="B26" s="229" t="s">
        <v>16</v>
      </c>
      <c r="C26" s="167">
        <v>11</v>
      </c>
      <c r="D26" s="227">
        <v>0.04</v>
      </c>
      <c r="E26" s="140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B27" s="230" t="s">
        <v>12</v>
      </c>
      <c r="C27" s="168">
        <v>0</v>
      </c>
      <c r="D27" s="232">
        <v>0</v>
      </c>
    </row>
    <row r="28" spans="1:14" ht="15" customHeight="1">
      <c r="B28" s="233" t="s">
        <v>11</v>
      </c>
      <c r="C28" s="196">
        <v>1</v>
      </c>
      <c r="D28" s="234">
        <v>0.01</v>
      </c>
    </row>
    <row r="29" spans="1:14" ht="15" customHeight="1" thickBot="1">
      <c r="B29" s="235" t="s">
        <v>8</v>
      </c>
      <c r="C29" s="236">
        <v>261</v>
      </c>
      <c r="D29" s="237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topLeftCell="A11" workbookViewId="0">
      <pane xSplit="1" topLeftCell="B1" activePane="topRight" state="frozen"/>
      <selection pane="topRight" activeCell="M28" sqref="M28"/>
    </sheetView>
  </sheetViews>
  <sheetFormatPr baseColWidth="10" defaultColWidth="14.42578125" defaultRowHeight="15" customHeight="1"/>
  <cols>
    <col min="1" max="1" width="0.140625" customWidth="1"/>
    <col min="2" max="2" width="31.42578125" customWidth="1"/>
    <col min="3" max="3" width="22.42578125" customWidth="1"/>
    <col min="4" max="4" width="49" customWidth="1"/>
    <col min="5" max="5" width="3.85546875" hidden="1" customWidth="1"/>
    <col min="6" max="8" width="11.42578125" hidden="1" customWidth="1"/>
    <col min="9" max="9" width="3.42578125" customWidth="1"/>
    <col min="10" max="17" width="11.42578125" customWidth="1"/>
  </cols>
  <sheetData>
    <row r="1" spans="1:17" ht="15.75">
      <c r="A1" s="92"/>
      <c r="B1" s="92"/>
      <c r="C1" s="92"/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92"/>
      <c r="B2" s="92"/>
      <c r="C2" s="92"/>
      <c r="D2" s="92"/>
      <c r="E2" s="92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92"/>
      <c r="B3" s="92"/>
      <c r="C3" s="92"/>
      <c r="D3" s="92"/>
      <c r="E3" s="92"/>
      <c r="F3" s="9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92"/>
      <c r="B4" s="92"/>
      <c r="C4" s="92"/>
      <c r="D4" s="92"/>
      <c r="E4" s="92"/>
      <c r="F4" s="9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92"/>
      <c r="B5" s="92"/>
      <c r="C5" s="92"/>
      <c r="D5" s="92"/>
      <c r="E5" s="92"/>
      <c r="F5" s="9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92"/>
      <c r="B6" s="92"/>
      <c r="C6" s="92"/>
      <c r="D6" s="92"/>
      <c r="E6" s="92"/>
      <c r="F6" s="9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1" customFormat="1" ht="15.75">
      <c r="A7" s="92"/>
      <c r="B7" s="92"/>
      <c r="C7" s="92"/>
      <c r="D7" s="92"/>
      <c r="E7" s="92"/>
      <c r="F7" s="9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92"/>
      <c r="B8" s="92"/>
      <c r="C8" s="92"/>
      <c r="D8" s="92"/>
      <c r="E8" s="92"/>
      <c r="F8" s="9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49" t="s">
        <v>10</v>
      </c>
      <c r="B9" s="249"/>
      <c r="C9" s="249"/>
      <c r="D9" s="249"/>
      <c r="E9" s="249"/>
      <c r="F9" s="24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50" t="s">
        <v>95</v>
      </c>
      <c r="B10" s="250"/>
      <c r="C10" s="250"/>
      <c r="D10" s="250"/>
      <c r="E10" s="250"/>
      <c r="F10" s="25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95"/>
      <c r="B11" s="95"/>
      <c r="C11" s="95"/>
      <c r="D11" s="95"/>
      <c r="E11" s="95"/>
      <c r="F11" s="9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49" t="s">
        <v>135</v>
      </c>
      <c r="B12" s="249"/>
      <c r="C12" s="249"/>
      <c r="D12" s="249"/>
      <c r="E12" s="249"/>
      <c r="F12" s="2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95"/>
      <c r="B13" s="95"/>
      <c r="C13" s="95"/>
      <c r="D13" s="95"/>
      <c r="E13" s="95"/>
      <c r="F13" s="9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91" customFormat="1" ht="18.75">
      <c r="A14" s="95"/>
      <c r="B14" s="95"/>
      <c r="C14" s="95"/>
      <c r="D14" s="95"/>
      <c r="E14" s="95"/>
      <c r="F14" s="9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>
      <c r="A15" s="95"/>
      <c r="B15" s="95"/>
      <c r="C15" s="95"/>
      <c r="D15" s="95"/>
      <c r="E15" s="95"/>
      <c r="F15" s="9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93"/>
      <c r="B16" s="155" t="s">
        <v>1</v>
      </c>
      <c r="C16" s="156" t="s">
        <v>2</v>
      </c>
      <c r="D16" s="157" t="s">
        <v>3</v>
      </c>
      <c r="E16" s="94"/>
      <c r="F16" s="9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93"/>
      <c r="B17" s="130" t="s">
        <v>89</v>
      </c>
      <c r="C17" s="160">
        <v>99</v>
      </c>
      <c r="D17" s="162">
        <v>0.43</v>
      </c>
      <c r="E17" s="94"/>
      <c r="F17" s="9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93"/>
      <c r="B18" s="130" t="s">
        <v>22</v>
      </c>
      <c r="C18" s="160">
        <v>52</v>
      </c>
      <c r="D18" s="162">
        <v>0.23</v>
      </c>
      <c r="E18" s="94"/>
      <c r="F18" s="9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93"/>
      <c r="B19" s="130" t="s">
        <v>18</v>
      </c>
      <c r="C19" s="160">
        <v>20</v>
      </c>
      <c r="D19" s="162">
        <v>0.09</v>
      </c>
      <c r="E19" s="94"/>
      <c r="F19" s="9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93"/>
      <c r="B20" s="130" t="s">
        <v>13</v>
      </c>
      <c r="C20" s="160">
        <v>2</v>
      </c>
      <c r="D20" s="162">
        <f t="shared" ref="D20:D30" si="0">+C20/$C$30</f>
        <v>8.7336244541484712E-3</v>
      </c>
      <c r="E20" s="94"/>
      <c r="F20" s="9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93"/>
      <c r="B21" s="130" t="s">
        <v>125</v>
      </c>
      <c r="C21" s="160">
        <v>4</v>
      </c>
      <c r="D21" s="162">
        <f t="shared" si="0"/>
        <v>1.7467248908296942E-2</v>
      </c>
      <c r="E21" s="94"/>
      <c r="F21" s="9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93"/>
      <c r="B22" s="130" t="s">
        <v>17</v>
      </c>
      <c r="C22" s="160">
        <v>13</v>
      </c>
      <c r="D22" s="162">
        <v>0.06</v>
      </c>
      <c r="E22" s="94"/>
      <c r="F22" s="9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93"/>
      <c r="B23" s="130" t="s">
        <v>6</v>
      </c>
      <c r="C23" s="160">
        <v>8</v>
      </c>
      <c r="D23" s="162">
        <v>0.03</v>
      </c>
      <c r="E23" s="94"/>
      <c r="F23" s="9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93"/>
      <c r="B24" s="130" t="s">
        <v>85</v>
      </c>
      <c r="C24" s="161">
        <v>8</v>
      </c>
      <c r="D24" s="162">
        <v>0.03</v>
      </c>
      <c r="E24" s="94"/>
      <c r="F24" s="9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93"/>
      <c r="B25" s="130" t="s">
        <v>16</v>
      </c>
      <c r="C25" s="160">
        <v>12</v>
      </c>
      <c r="D25" s="162">
        <v>0.05</v>
      </c>
      <c r="E25" s="94"/>
      <c r="F25" s="9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93"/>
      <c r="B26" s="130" t="s">
        <v>106</v>
      </c>
      <c r="C26" s="160">
        <v>6</v>
      </c>
      <c r="D26" s="162">
        <v>0.02</v>
      </c>
      <c r="E26" s="94"/>
      <c r="F26" s="9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91" customFormat="1" ht="18.75">
      <c r="A27" s="93"/>
      <c r="B27" s="130" t="s">
        <v>14</v>
      </c>
      <c r="C27" s="160">
        <v>2</v>
      </c>
      <c r="D27" s="162">
        <v>0.01</v>
      </c>
      <c r="E27" s="94"/>
      <c r="F27" s="9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93"/>
      <c r="B28" s="130" t="s">
        <v>11</v>
      </c>
      <c r="C28" s="160">
        <v>1</v>
      </c>
      <c r="D28" s="162">
        <v>0.01</v>
      </c>
      <c r="E28" s="94"/>
      <c r="F28" s="9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93"/>
      <c r="B29" s="130" t="s">
        <v>21</v>
      </c>
      <c r="C29" s="160">
        <v>2</v>
      </c>
      <c r="D29" s="162">
        <f t="shared" si="0"/>
        <v>8.7336244541484712E-3</v>
      </c>
      <c r="E29" s="94"/>
      <c r="F29" s="9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thickBot="1">
      <c r="A30" s="93"/>
      <c r="B30" s="158" t="s">
        <v>8</v>
      </c>
      <c r="C30" s="164">
        <v>229</v>
      </c>
      <c r="D30" s="163">
        <f t="shared" si="0"/>
        <v>1</v>
      </c>
      <c r="E30" s="94"/>
      <c r="F30" s="9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92"/>
      <c r="B31" s="94"/>
      <c r="C31" s="94"/>
      <c r="D31" s="94"/>
      <c r="E31" s="94"/>
      <c r="F31" s="9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92"/>
      <c r="B32" s="94"/>
      <c r="C32" s="94"/>
      <c r="D32" s="94"/>
      <c r="E32" s="94"/>
      <c r="F32" s="9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92"/>
      <c r="B33" s="94"/>
      <c r="C33" s="94"/>
      <c r="D33" s="94"/>
      <c r="E33" s="94"/>
      <c r="F33" s="9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92"/>
      <c r="B34" s="92"/>
      <c r="C34" s="92"/>
      <c r="D34" s="92"/>
      <c r="E34" s="92"/>
      <c r="F34" s="9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92"/>
      <c r="B35" s="92"/>
      <c r="C35" s="92"/>
      <c r="D35" s="92"/>
      <c r="E35" s="92"/>
      <c r="F35" s="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92"/>
      <c r="B36" s="92"/>
      <c r="C36" s="92"/>
      <c r="D36" s="92"/>
      <c r="E36" s="92"/>
      <c r="F36" s="9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92"/>
      <c r="B37" s="92"/>
      <c r="C37" s="92"/>
      <c r="D37" s="92"/>
      <c r="E37" s="92"/>
      <c r="F37" s="9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2"/>
      <c r="B38" s="92"/>
      <c r="C38" s="92"/>
      <c r="D38" s="92"/>
      <c r="E38" s="92"/>
      <c r="F38" s="9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zoomScale="95" zoomScaleNormal="95" workbookViewId="0">
      <pane xSplit="2" topLeftCell="C1" activePane="topRight" state="frozen"/>
      <selection pane="topRight" activeCell="B17" sqref="B17"/>
    </sheetView>
  </sheetViews>
  <sheetFormatPr baseColWidth="10" defaultColWidth="14.42578125" defaultRowHeight="15" customHeight="1"/>
  <cols>
    <col min="1" max="1" width="0.7109375" style="77" customWidth="1"/>
    <col min="2" max="2" width="32.42578125" customWidth="1"/>
    <col min="3" max="3" width="21" customWidth="1"/>
    <col min="4" max="4" width="30.42578125" customWidth="1"/>
    <col min="5" max="5" width="5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91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>
      <c r="A9" s="251" t="s">
        <v>10</v>
      </c>
      <c r="B9" s="251"/>
      <c r="C9" s="251"/>
      <c r="D9" s="251"/>
      <c r="E9" s="251"/>
      <c r="F9" s="86"/>
      <c r="G9" s="86"/>
      <c r="H9" s="77"/>
      <c r="I9" s="77"/>
      <c r="J9" s="77"/>
      <c r="K9" s="77"/>
      <c r="L9" s="77"/>
      <c r="M9" s="7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>
      <c r="A10" s="252" t="s">
        <v>95</v>
      </c>
      <c r="B10" s="252"/>
      <c r="C10" s="252"/>
      <c r="D10" s="252"/>
      <c r="E10" s="252"/>
      <c r="F10" s="86"/>
      <c r="G10" s="86"/>
      <c r="H10" s="77"/>
      <c r="I10" s="77"/>
      <c r="J10" s="77"/>
      <c r="K10" s="77"/>
      <c r="L10" s="77"/>
      <c r="M10" s="77"/>
      <c r="AF10" s="1"/>
      <c r="AG10" s="1"/>
      <c r="AH10" s="1"/>
      <c r="AI10" s="1"/>
    </row>
    <row r="11" spans="1:35" ht="15.75"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AG11" s="1"/>
    </row>
    <row r="12" spans="1:35" ht="23.25">
      <c r="A12" s="251" t="s">
        <v>136</v>
      </c>
      <c r="B12" s="251"/>
      <c r="C12" s="251"/>
      <c r="D12" s="251"/>
      <c r="E12" s="251"/>
      <c r="F12" s="88"/>
      <c r="G12" s="88"/>
      <c r="H12" s="77"/>
      <c r="I12" s="77"/>
      <c r="J12" s="77"/>
      <c r="K12" s="77"/>
      <c r="L12" s="77"/>
      <c r="M12" s="77"/>
      <c r="AG12" s="1"/>
    </row>
    <row r="13" spans="1:35" s="91" customFormat="1" ht="23.25">
      <c r="A13" s="90"/>
      <c r="B13" s="90"/>
      <c r="C13" s="90"/>
      <c r="D13" s="90"/>
      <c r="E13" s="90"/>
      <c r="F13" s="88"/>
      <c r="G13" s="88"/>
      <c r="AG13" s="1"/>
    </row>
    <row r="14" spans="1:35" s="91" customFormat="1" ht="23.25">
      <c r="A14" s="90"/>
      <c r="B14" s="90"/>
      <c r="C14" s="90"/>
      <c r="D14" s="90"/>
      <c r="E14" s="90"/>
      <c r="F14" s="88"/>
      <c r="G14" s="88"/>
      <c r="AG14" s="1"/>
    </row>
    <row r="15" spans="1:35" ht="15.75"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>
      <c r="B16" s="155" t="s">
        <v>1</v>
      </c>
      <c r="C16" s="156" t="s">
        <v>2</v>
      </c>
      <c r="D16" s="157" t="s">
        <v>3</v>
      </c>
      <c r="I16" s="4"/>
      <c r="AG16" s="1"/>
    </row>
    <row r="17" spans="1:35" ht="18.75">
      <c r="B17" s="130" t="s">
        <v>89</v>
      </c>
      <c r="C17" s="160">
        <v>18</v>
      </c>
      <c r="D17" s="175">
        <v>0.48</v>
      </c>
      <c r="E17" s="1"/>
      <c r="F17" s="1"/>
      <c r="G17" s="1"/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>
      <c r="B18" s="130" t="s">
        <v>4</v>
      </c>
      <c r="C18" s="160">
        <v>2</v>
      </c>
      <c r="D18" s="175">
        <v>0.05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>
      <c r="B19" s="169" t="s">
        <v>6</v>
      </c>
      <c r="C19" s="160">
        <v>4</v>
      </c>
      <c r="D19" s="162">
        <v>0.05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>
      <c r="B20" s="169" t="s">
        <v>106</v>
      </c>
      <c r="C20" s="160">
        <v>0</v>
      </c>
      <c r="D20" s="162">
        <v>0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>
      <c r="B21" s="130" t="s">
        <v>22</v>
      </c>
      <c r="C21" s="160">
        <v>9</v>
      </c>
      <c r="D21" s="162">
        <v>0.21</v>
      </c>
      <c r="E21" s="1"/>
      <c r="F21" s="1"/>
      <c r="G21" s="1"/>
      <c r="H21" s="1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B22" s="130" t="s">
        <v>17</v>
      </c>
      <c r="C22" s="160">
        <v>0</v>
      </c>
      <c r="D22" s="162">
        <v>0</v>
      </c>
      <c r="E22" s="1"/>
      <c r="F22" s="1"/>
      <c r="G22" s="1"/>
      <c r="H22" s="1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68" customFormat="1" ht="18.75">
      <c r="A23" s="77"/>
      <c r="B23" s="130" t="s">
        <v>141</v>
      </c>
      <c r="C23" s="160">
        <v>3</v>
      </c>
      <c r="D23" s="162">
        <v>7.0000000000000007E-2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>
      <c r="B24" s="170" t="s">
        <v>93</v>
      </c>
      <c r="C24" s="160">
        <v>1</v>
      </c>
      <c r="D24" s="162">
        <v>0.02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thickBot="1">
      <c r="B25" s="171" t="s">
        <v>18</v>
      </c>
      <c r="C25" s="173">
        <v>8</v>
      </c>
      <c r="D25" s="176">
        <v>0.12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thickBot="1">
      <c r="B26" s="172" t="s">
        <v>8</v>
      </c>
      <c r="C26" s="174">
        <v>45</v>
      </c>
      <c r="D26" s="177">
        <v>1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B27" s="1"/>
      <c r="C27" s="1"/>
      <c r="D27" s="1"/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6" t="s">
        <v>23</v>
      </c>
      <c r="B1" s="8">
        <v>42826</v>
      </c>
      <c r="C1" s="8">
        <v>42827</v>
      </c>
      <c r="D1" s="8">
        <v>42828</v>
      </c>
      <c r="E1" s="8">
        <v>42829</v>
      </c>
      <c r="F1" s="8">
        <v>42830</v>
      </c>
      <c r="G1" s="8">
        <v>42831</v>
      </c>
      <c r="H1" s="8">
        <v>42832</v>
      </c>
      <c r="I1" s="8">
        <v>42833</v>
      </c>
      <c r="J1" s="8">
        <v>42834</v>
      </c>
      <c r="K1" s="8">
        <v>42835</v>
      </c>
      <c r="L1" s="8">
        <v>42836</v>
      </c>
      <c r="M1" s="8">
        <v>42837</v>
      </c>
      <c r="N1" s="8">
        <v>42838</v>
      </c>
      <c r="O1" s="8">
        <v>42839</v>
      </c>
      <c r="P1" s="8">
        <v>42840</v>
      </c>
      <c r="Q1" s="8">
        <v>42841</v>
      </c>
      <c r="R1" s="8">
        <v>42842</v>
      </c>
      <c r="S1" s="8">
        <v>42843</v>
      </c>
      <c r="T1" s="8">
        <v>42844</v>
      </c>
      <c r="U1" s="8">
        <v>42845</v>
      </c>
      <c r="V1" s="8">
        <v>42846</v>
      </c>
      <c r="W1" s="8">
        <v>42847</v>
      </c>
      <c r="X1" s="8">
        <v>42848</v>
      </c>
      <c r="Y1" s="8">
        <v>42849</v>
      </c>
      <c r="Z1" s="8">
        <v>42850</v>
      </c>
      <c r="AA1" s="8">
        <v>42851</v>
      </c>
      <c r="AB1" s="8">
        <v>42852</v>
      </c>
      <c r="AC1" s="8">
        <v>42853</v>
      </c>
      <c r="AD1" s="8">
        <v>42854</v>
      </c>
      <c r="AE1" s="8">
        <v>42855</v>
      </c>
      <c r="AF1" s="8"/>
      <c r="AG1" s="9" t="s">
        <v>24</v>
      </c>
      <c r="AH1" s="1"/>
    </row>
    <row r="2" spans="1:34" ht="1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">
        <f t="shared" ref="AG2:AG20" si="0">SUM(B2:AF2)</f>
        <v>0</v>
      </c>
      <c r="AH2" s="10" t="e">
        <f t="shared" ref="AH2:AH21" si="1">AG2/$AG$21</f>
        <v>#DIV/0!</v>
      </c>
    </row>
    <row r="3" spans="1:34" ht="15" customHeight="1">
      <c r="A3" s="11" t="s">
        <v>26</v>
      </c>
      <c r="B3" s="11"/>
      <c r="C3" s="11"/>
      <c r="D3" s="11"/>
      <c r="E3" s="11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>
        <f t="shared" si="0"/>
        <v>0</v>
      </c>
      <c r="AH3" s="10" t="e">
        <f t="shared" si="1"/>
        <v>#DIV/0!</v>
      </c>
    </row>
    <row r="4" spans="1:34" ht="15" customHeight="1">
      <c r="A4" s="11" t="s">
        <v>27</v>
      </c>
      <c r="B4" s="11"/>
      <c r="C4" s="11"/>
      <c r="D4" s="11"/>
      <c r="E4" s="11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>
        <f t="shared" si="0"/>
        <v>0</v>
      </c>
      <c r="AH4" s="10" t="e">
        <f t="shared" si="1"/>
        <v>#DIV/0!</v>
      </c>
    </row>
    <row r="5" spans="1:34" ht="15" customHeight="1">
      <c r="A5" s="11" t="s">
        <v>28</v>
      </c>
      <c r="B5" s="11"/>
      <c r="C5" s="11"/>
      <c r="D5" s="11"/>
      <c r="E5" s="11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>
        <f t="shared" si="0"/>
        <v>0</v>
      </c>
      <c r="AH5" s="10" t="e">
        <f t="shared" si="1"/>
        <v>#DIV/0!</v>
      </c>
    </row>
    <row r="6" spans="1:34" ht="15" customHeight="1">
      <c r="A6" s="11" t="s">
        <v>29</v>
      </c>
      <c r="B6" s="11"/>
      <c r="C6" s="11"/>
      <c r="D6" s="11"/>
      <c r="E6" s="11"/>
      <c r="F6" s="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 t="shared" si="0"/>
        <v>0</v>
      </c>
      <c r="AH6" s="10" t="e">
        <f t="shared" si="1"/>
        <v>#DIV/0!</v>
      </c>
    </row>
    <row r="7" spans="1:34" ht="15" customHeight="1">
      <c r="A7" s="6" t="s">
        <v>30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>
        <f t="shared" si="0"/>
        <v>0</v>
      </c>
      <c r="AH7" s="10" t="e">
        <f t="shared" si="1"/>
        <v>#DIV/0!</v>
      </c>
    </row>
    <row r="8" spans="1:34" ht="1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 t="shared" si="0"/>
        <v>0</v>
      </c>
      <c r="AH8" s="10" t="e">
        <f t="shared" si="1"/>
        <v>#DIV/0!</v>
      </c>
    </row>
    <row r="9" spans="1:34" ht="15" customHeight="1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 t="shared" si="0"/>
        <v>0</v>
      </c>
      <c r="AH9" s="10" t="e">
        <f t="shared" si="1"/>
        <v>#DIV/0!</v>
      </c>
    </row>
    <row r="10" spans="1:34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f t="shared" si="0"/>
        <v>0</v>
      </c>
      <c r="AH10" s="10" t="e">
        <f t="shared" si="1"/>
        <v>#DIV/0!</v>
      </c>
    </row>
    <row r="11" spans="1:34" ht="15" customHeight="1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f t="shared" si="0"/>
        <v>0</v>
      </c>
      <c r="AH11" s="10" t="e">
        <f t="shared" si="1"/>
        <v>#DIV/0!</v>
      </c>
    </row>
    <row r="12" spans="1:34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f t="shared" si="0"/>
        <v>0</v>
      </c>
      <c r="AH12" s="10" t="e">
        <f t="shared" si="1"/>
        <v>#DIV/0!</v>
      </c>
    </row>
    <row r="13" spans="1:34" ht="1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f t="shared" si="0"/>
        <v>0</v>
      </c>
      <c r="AH13" s="10" t="e">
        <f t="shared" si="1"/>
        <v>#DIV/0!</v>
      </c>
    </row>
    <row r="14" spans="1:34" ht="15" customHeight="1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 t="shared" si="0"/>
        <v>0</v>
      </c>
      <c r="AH14" s="10" t="e">
        <f t="shared" si="1"/>
        <v>#DIV/0!</v>
      </c>
    </row>
    <row r="15" spans="1:34" ht="15" customHeight="1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f t="shared" si="0"/>
        <v>0</v>
      </c>
      <c r="AH15" s="10" t="e">
        <f t="shared" si="1"/>
        <v>#DIV/0!</v>
      </c>
    </row>
    <row r="16" spans="1:34" ht="15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>
        <f t="shared" si="0"/>
        <v>0</v>
      </c>
      <c r="AH16" s="10" t="e">
        <f t="shared" si="1"/>
        <v>#DIV/0!</v>
      </c>
    </row>
    <row r="17" spans="1:34" ht="15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 t="shared" si="0"/>
        <v>0</v>
      </c>
      <c r="AH17" s="10" t="e">
        <f t="shared" si="1"/>
        <v>#DIV/0!</v>
      </c>
    </row>
    <row r="18" spans="1:34" ht="15" customHeight="1">
      <c r="A18" s="6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f t="shared" si="0"/>
        <v>0</v>
      </c>
      <c r="AH18" s="10" t="e">
        <f t="shared" si="1"/>
        <v>#DIV/0!</v>
      </c>
    </row>
    <row r="19" spans="1:34" ht="15" customHeight="1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f t="shared" si="0"/>
        <v>0</v>
      </c>
      <c r="AH19" s="10" t="e">
        <f t="shared" si="1"/>
        <v>#DIV/0!</v>
      </c>
    </row>
    <row r="20" spans="1:34" ht="15" customHeight="1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f t="shared" si="0"/>
        <v>0</v>
      </c>
      <c r="AH20" s="10" t="e">
        <f t="shared" si="1"/>
        <v>#DIV/0!</v>
      </c>
    </row>
    <row r="21" spans="1:34" ht="15" customHeight="1">
      <c r="A21" s="12" t="s">
        <v>8</v>
      </c>
      <c r="B21" s="12">
        <f t="shared" ref="B21:AG21" si="2">SUM(B2:B20)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  <c r="Y21" s="12">
        <f t="shared" si="2"/>
        <v>0</v>
      </c>
      <c r="Z21" s="12">
        <f t="shared" si="2"/>
        <v>0</v>
      </c>
      <c r="AA21" s="12">
        <f t="shared" si="2"/>
        <v>0</v>
      </c>
      <c r="AB21" s="12">
        <f t="shared" si="2"/>
        <v>0</v>
      </c>
      <c r="AC21" s="12">
        <f t="shared" si="2"/>
        <v>0</v>
      </c>
      <c r="AD21" s="12">
        <f t="shared" si="2"/>
        <v>0</v>
      </c>
      <c r="AE21" s="12">
        <f t="shared" si="2"/>
        <v>0</v>
      </c>
      <c r="AF21" s="12">
        <f t="shared" si="2"/>
        <v>0</v>
      </c>
      <c r="AG21" s="12">
        <f t="shared" si="2"/>
        <v>0</v>
      </c>
      <c r="AH21" s="13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53" t="s">
        <v>10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53" t="s">
        <v>44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53" t="s">
        <v>45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4" t="s">
        <v>1</v>
      </c>
      <c r="B34" s="14" t="s">
        <v>2</v>
      </c>
      <c r="C34" s="14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6" t="s">
        <v>37</v>
      </c>
      <c r="B35" s="6">
        <f t="shared" ref="B35:B53" si="3">VLOOKUP(A35,$A$2:$AG$20,33,0)</f>
        <v>0</v>
      </c>
      <c r="C35" s="7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6" t="s">
        <v>39</v>
      </c>
      <c r="B36" s="6">
        <f t="shared" si="3"/>
        <v>0</v>
      </c>
      <c r="C36" s="7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6" t="s">
        <v>43</v>
      </c>
      <c r="B37" s="6">
        <f t="shared" si="3"/>
        <v>0</v>
      </c>
      <c r="C37" s="7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6" t="s">
        <v>46</v>
      </c>
      <c r="B38" s="6">
        <f t="shared" si="3"/>
        <v>0</v>
      </c>
      <c r="C38" s="7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6" t="s">
        <v>47</v>
      </c>
      <c r="B39" s="6">
        <f t="shared" si="3"/>
        <v>0</v>
      </c>
      <c r="C39" s="7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6" t="s">
        <v>31</v>
      </c>
      <c r="B40" s="6">
        <f t="shared" si="3"/>
        <v>0</v>
      </c>
      <c r="C40" s="7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6" t="s">
        <v>38</v>
      </c>
      <c r="B41" s="6">
        <f t="shared" si="3"/>
        <v>0</v>
      </c>
      <c r="C41" s="7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6" t="s">
        <v>41</v>
      </c>
      <c r="B42" s="6">
        <f t="shared" si="3"/>
        <v>0</v>
      </c>
      <c r="C42" s="7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6" t="s">
        <v>42</v>
      </c>
      <c r="B43" s="6">
        <f t="shared" si="3"/>
        <v>0</v>
      </c>
      <c r="C43" s="7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6" t="s">
        <v>48</v>
      </c>
      <c r="B44" s="6">
        <f t="shared" si="3"/>
        <v>0</v>
      </c>
      <c r="C44" s="7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6" t="s">
        <v>40</v>
      </c>
      <c r="B45" s="6">
        <f t="shared" si="3"/>
        <v>0</v>
      </c>
      <c r="C45" s="7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1" t="s">
        <v>26</v>
      </c>
      <c r="B46" s="6">
        <f t="shared" si="3"/>
        <v>0</v>
      </c>
      <c r="C46" s="7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6" t="s">
        <v>30</v>
      </c>
      <c r="B47" s="6">
        <f t="shared" si="3"/>
        <v>0</v>
      </c>
      <c r="C47" s="7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1" t="s">
        <v>29</v>
      </c>
      <c r="B48" s="6">
        <f t="shared" si="3"/>
        <v>0</v>
      </c>
      <c r="C48" s="7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1" t="s">
        <v>49</v>
      </c>
      <c r="B49" s="6">
        <f t="shared" si="3"/>
        <v>0</v>
      </c>
      <c r="C49" s="7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6" t="s">
        <v>36</v>
      </c>
      <c r="B50" s="6">
        <f t="shared" si="3"/>
        <v>0</v>
      </c>
      <c r="C50" s="7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6" t="s">
        <v>32</v>
      </c>
      <c r="B51" s="6">
        <f t="shared" si="3"/>
        <v>0</v>
      </c>
      <c r="C51" s="7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1" t="s">
        <v>50</v>
      </c>
      <c r="B52" s="6">
        <f t="shared" si="3"/>
        <v>0</v>
      </c>
      <c r="C52" s="7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6" t="s">
        <v>25</v>
      </c>
      <c r="B53" s="6">
        <f t="shared" si="3"/>
        <v>0</v>
      </c>
      <c r="C53" s="7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5"/>
      <c r="B54" s="15">
        <f>SUM(B35:B53)</f>
        <v>0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53" t="s">
        <v>10</v>
      </c>
      <c r="C8" s="254"/>
      <c r="D8" s="254"/>
      <c r="E8" s="254"/>
      <c r="F8" s="254"/>
      <c r="G8" s="254"/>
      <c r="H8" s="254"/>
    </row>
    <row r="9" spans="1:12" ht="15" customHeight="1">
      <c r="A9" s="1"/>
      <c r="B9" s="253" t="s">
        <v>51</v>
      </c>
      <c r="C9" s="254"/>
      <c r="D9" s="254"/>
      <c r="E9" s="254"/>
      <c r="F9" s="254"/>
      <c r="G9" s="254"/>
      <c r="H9" s="254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53" t="s">
        <v>52</v>
      </c>
      <c r="B11" s="254"/>
      <c r="C11" s="254"/>
      <c r="D11" s="254"/>
      <c r="E11" s="254"/>
      <c r="F11" s="254"/>
      <c r="G11" s="254"/>
      <c r="H11" s="254"/>
      <c r="I11" s="16"/>
      <c r="J11" s="16"/>
      <c r="K11" s="16"/>
      <c r="L11" s="16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</row>
    <row r="14" spans="1:12" ht="15" customHeight="1">
      <c r="A14" s="19"/>
      <c r="B14" s="20"/>
      <c r="C14" s="21"/>
      <c r="D14" s="21"/>
      <c r="E14" s="21"/>
      <c r="F14" s="21"/>
      <c r="G14" s="21"/>
      <c r="H14" s="22"/>
      <c r="I14" s="22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opLeftCell="A19" workbookViewId="0">
      <selection activeCell="H17" sqref="H17"/>
    </sheetView>
  </sheetViews>
  <sheetFormatPr baseColWidth="10" defaultColWidth="14.42578125" defaultRowHeight="15" customHeight="1"/>
  <cols>
    <col min="1" max="1" width="37.85546875" customWidth="1"/>
    <col min="2" max="2" width="12.85546875" customWidth="1"/>
    <col min="3" max="3" width="19.140625" customWidth="1"/>
    <col min="4" max="4" width="18.85546875" customWidth="1"/>
    <col min="5" max="5" width="13.140625" customWidth="1"/>
    <col min="6" max="6" width="17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49" t="s">
        <v>10</v>
      </c>
      <c r="B8" s="249"/>
      <c r="C8" s="249"/>
      <c r="D8" s="249"/>
      <c r="E8" s="249"/>
      <c r="F8" s="249"/>
    </row>
    <row r="9" spans="1:6" ht="18">
      <c r="A9" s="250" t="s">
        <v>95</v>
      </c>
      <c r="B9" s="254"/>
      <c r="C9" s="254"/>
      <c r="D9" s="254"/>
      <c r="E9" s="254"/>
      <c r="F9" s="254"/>
    </row>
    <row r="10" spans="1:6">
      <c r="A10" s="1"/>
      <c r="B10" s="1"/>
      <c r="C10" s="1"/>
      <c r="D10" s="1"/>
      <c r="E10" s="1"/>
      <c r="F10" s="1"/>
    </row>
    <row r="11" spans="1:6" ht="21.75" thickBot="1">
      <c r="A11" s="259" t="s">
        <v>137</v>
      </c>
      <c r="B11" s="260"/>
      <c r="C11" s="260"/>
      <c r="D11" s="260"/>
      <c r="E11" s="260"/>
      <c r="F11" s="260"/>
    </row>
    <row r="12" spans="1:6" ht="21" customHeight="1" thickBot="1">
      <c r="A12" s="23" t="s">
        <v>61</v>
      </c>
      <c r="B12" s="117">
        <v>3</v>
      </c>
      <c r="C12" s="1"/>
      <c r="D12" s="1"/>
      <c r="E12" s="1"/>
      <c r="F12" s="1"/>
    </row>
    <row r="13" spans="1:6" ht="19.5" thickBot="1">
      <c r="A13" s="150" t="s">
        <v>65</v>
      </c>
      <c r="B13" s="118">
        <v>3</v>
      </c>
      <c r="C13" s="1"/>
      <c r="D13" s="1"/>
      <c r="E13" s="1"/>
      <c r="F13" s="1"/>
    </row>
    <row r="14" spans="1:6" ht="19.5" thickBot="1">
      <c r="A14" s="24" t="s">
        <v>62</v>
      </c>
      <c r="B14" s="119">
        <v>0</v>
      </c>
      <c r="C14" s="1"/>
      <c r="D14" s="1"/>
      <c r="E14" s="1"/>
      <c r="F14" s="1"/>
    </row>
    <row r="15" spans="1:6" ht="19.5" thickBot="1">
      <c r="A15" s="25" t="s">
        <v>63</v>
      </c>
      <c r="B15" s="120">
        <v>3</v>
      </c>
      <c r="C15" s="1"/>
      <c r="D15" s="1"/>
      <c r="E15" s="1"/>
      <c r="F15" s="1"/>
    </row>
    <row r="16" spans="1:6" ht="19.5" thickBot="1">
      <c r="A16" s="153" t="s">
        <v>122</v>
      </c>
      <c r="B16" s="154">
        <v>0</v>
      </c>
      <c r="C16" s="1"/>
      <c r="D16" s="1"/>
      <c r="E16" s="1"/>
      <c r="F16" s="1"/>
    </row>
    <row r="17" spans="1:6">
      <c r="A17" s="255" t="s">
        <v>64</v>
      </c>
      <c r="B17" s="257">
        <v>3</v>
      </c>
    </row>
    <row r="18" spans="1:6" ht="6" customHeight="1" thickBot="1">
      <c r="A18" s="256"/>
      <c r="B18" s="258"/>
      <c r="C18" s="1"/>
      <c r="D18" s="1"/>
      <c r="E18" s="1"/>
      <c r="F18" s="1"/>
    </row>
    <row r="19" spans="1:6" ht="18.75">
      <c r="A19" s="151"/>
      <c r="B19" s="152"/>
      <c r="C19" s="1"/>
      <c r="D19" s="1"/>
      <c r="E19" s="1"/>
      <c r="F19" s="1"/>
    </row>
    <row r="21" spans="1:6">
      <c r="A21" s="66"/>
    </row>
    <row r="23" spans="1:6" ht="15" customHeight="1" thickBot="1">
      <c r="A23" s="124" t="s">
        <v>1</v>
      </c>
      <c r="B23" s="124" t="s">
        <v>97</v>
      </c>
      <c r="C23" s="123" t="s">
        <v>102</v>
      </c>
      <c r="D23" s="122" t="s">
        <v>98</v>
      </c>
      <c r="E23" s="121" t="s">
        <v>100</v>
      </c>
      <c r="F23" s="121" t="s">
        <v>53</v>
      </c>
    </row>
    <row r="24" spans="1:6" ht="15" customHeight="1" thickBot="1">
      <c r="A24" s="178" t="s">
        <v>131</v>
      </c>
      <c r="B24" s="178">
        <v>3</v>
      </c>
      <c r="C24" s="178" t="s">
        <v>146</v>
      </c>
      <c r="D24" s="178" t="s">
        <v>147</v>
      </c>
      <c r="E24" s="178">
        <v>7915412</v>
      </c>
      <c r="F24" s="179">
        <v>43661</v>
      </c>
    </row>
    <row r="25" spans="1:6" s="96" customFormat="1" ht="15" customHeight="1">
      <c r="A25" s="203"/>
      <c r="B25" s="216"/>
      <c r="C25" s="203"/>
      <c r="D25" s="203"/>
      <c r="E25" s="216"/>
      <c r="F25" s="205"/>
    </row>
    <row r="26" spans="1:6" ht="15" customHeight="1">
      <c r="A26" s="206"/>
      <c r="B26" s="206"/>
      <c r="C26" s="206"/>
      <c r="D26" s="206"/>
      <c r="E26" s="217"/>
      <c r="F26" s="218"/>
    </row>
    <row r="27" spans="1:6" ht="15" customHeight="1">
      <c r="A27" s="206"/>
      <c r="B27" s="203"/>
      <c r="C27" s="202"/>
      <c r="D27" s="206"/>
      <c r="E27" s="206"/>
      <c r="F27" s="205"/>
    </row>
    <row r="28" spans="1:6" ht="15" customHeight="1">
      <c r="A28" s="202"/>
      <c r="B28" s="203"/>
      <c r="C28" s="204"/>
      <c r="D28" s="202"/>
      <c r="E28" s="204"/>
      <c r="F28" s="205"/>
    </row>
    <row r="29" spans="1:6" ht="15" customHeight="1">
      <c r="E29" s="69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>
      <selection activeCell="H16" sqref="H16"/>
    </sheetView>
  </sheetViews>
  <sheetFormatPr baseColWidth="10" defaultColWidth="14.42578125" defaultRowHeight="15" customHeight="1"/>
  <cols>
    <col min="1" max="1" width="11.140625" customWidth="1"/>
    <col min="2" max="2" width="16.42578125" customWidth="1"/>
    <col min="3" max="3" width="15.140625" customWidth="1"/>
    <col min="4" max="4" width="19.85546875" customWidth="1"/>
    <col min="5" max="5" width="10.42578125" customWidth="1"/>
    <col min="6" max="6" width="13.42578125" bestFit="1" customWidth="1"/>
    <col min="7" max="7" width="15.7109375" customWidth="1"/>
  </cols>
  <sheetData>
    <row r="1" spans="1:8">
      <c r="A1" s="1"/>
      <c r="B1" s="26"/>
      <c r="C1" s="26"/>
      <c r="D1" s="26"/>
      <c r="E1" s="26"/>
      <c r="F1" s="26"/>
      <c r="G1" s="26"/>
    </row>
    <row r="2" spans="1:8">
      <c r="A2" s="1"/>
      <c r="B2" s="26"/>
      <c r="C2" s="26"/>
      <c r="D2" s="26"/>
      <c r="E2" s="26"/>
      <c r="F2" s="26"/>
      <c r="G2" s="26"/>
    </row>
    <row r="3" spans="1:8">
      <c r="A3" s="1"/>
      <c r="B3" s="26"/>
      <c r="C3" s="26"/>
      <c r="D3" s="26"/>
      <c r="E3" s="26"/>
      <c r="F3" s="26"/>
      <c r="G3" s="26"/>
    </row>
    <row r="4" spans="1:8">
      <c r="A4" s="1"/>
      <c r="B4" s="26"/>
      <c r="C4" s="26"/>
      <c r="D4" s="26"/>
      <c r="E4" s="26"/>
      <c r="F4" s="26"/>
      <c r="G4" s="26"/>
    </row>
    <row r="5" spans="1:8">
      <c r="A5" s="1"/>
      <c r="B5" s="26"/>
      <c r="C5" s="26"/>
      <c r="D5" s="26"/>
      <c r="E5" s="26"/>
      <c r="F5" s="26"/>
      <c r="G5" s="26"/>
    </row>
    <row r="6" spans="1:8">
      <c r="A6" s="1"/>
      <c r="B6" s="26"/>
      <c r="C6" s="26"/>
      <c r="D6" s="26"/>
      <c r="E6" s="26"/>
      <c r="F6" s="26"/>
      <c r="G6" s="26"/>
    </row>
    <row r="7" spans="1:8" s="91" customFormat="1">
      <c r="A7" s="1"/>
      <c r="B7" s="26"/>
      <c r="C7" s="26"/>
      <c r="D7" s="26"/>
      <c r="E7" s="26"/>
      <c r="F7" s="26"/>
      <c r="G7" s="26"/>
    </row>
    <row r="8" spans="1:8">
      <c r="A8" s="134"/>
      <c r="B8" s="135"/>
      <c r="C8" s="135"/>
      <c r="D8" s="135"/>
      <c r="E8" s="135"/>
      <c r="F8" s="135"/>
      <c r="G8" s="26"/>
    </row>
    <row r="9" spans="1:8" ht="15.75" customHeight="1">
      <c r="A9" s="264" t="s">
        <v>10</v>
      </c>
      <c r="B9" s="265"/>
      <c r="C9" s="265"/>
      <c r="D9" s="265"/>
      <c r="E9" s="265"/>
      <c r="F9" s="265"/>
      <c r="G9" s="27"/>
    </row>
    <row r="10" spans="1:8" ht="15.75" customHeight="1">
      <c r="A10" s="266" t="s">
        <v>95</v>
      </c>
      <c r="B10" s="267"/>
      <c r="C10" s="267"/>
      <c r="D10" s="267"/>
      <c r="E10" s="267"/>
      <c r="F10" s="267"/>
      <c r="G10" s="27"/>
    </row>
    <row r="11" spans="1:8" ht="15.75" thickBot="1">
      <c r="A11" s="134"/>
      <c r="B11" s="136"/>
      <c r="C11" s="136"/>
      <c r="D11" s="136"/>
      <c r="E11" s="136"/>
      <c r="F11" s="136"/>
      <c r="G11" s="28"/>
    </row>
    <row r="12" spans="1:8" ht="19.5" thickBot="1">
      <c r="A12" s="261" t="s">
        <v>138</v>
      </c>
      <c r="B12" s="262"/>
      <c r="C12" s="262"/>
      <c r="D12" s="262"/>
      <c r="E12" s="262"/>
      <c r="F12" s="263"/>
      <c r="G12" s="26"/>
    </row>
    <row r="13" spans="1:8" ht="15.75" thickBot="1">
      <c r="A13" s="1"/>
      <c r="B13" s="29"/>
      <c r="C13" s="29"/>
      <c r="D13" s="29"/>
      <c r="E13" s="29"/>
      <c r="F13" s="26"/>
      <c r="G13" s="26"/>
      <c r="H13" s="99"/>
    </row>
    <row r="14" spans="1:8" s="69" customFormat="1" ht="15.75" thickBot="1">
      <c r="A14" s="127" t="s">
        <v>53</v>
      </c>
      <c r="B14" s="126" t="s">
        <v>66</v>
      </c>
      <c r="C14" s="125" t="s">
        <v>67</v>
      </c>
      <c r="D14" s="128" t="s">
        <v>2</v>
      </c>
      <c r="E14" s="129" t="s">
        <v>82</v>
      </c>
      <c r="F14" s="189" t="s">
        <v>68</v>
      </c>
      <c r="G14" s="145"/>
      <c r="H14" s="102"/>
    </row>
    <row r="15" spans="1:8" s="80" customFormat="1" ht="33" customHeight="1" thickBot="1">
      <c r="A15" s="103">
        <v>43738</v>
      </c>
      <c r="B15" s="104" t="s">
        <v>130</v>
      </c>
      <c r="C15" s="104" t="s">
        <v>151</v>
      </c>
      <c r="D15" s="104" t="s">
        <v>150</v>
      </c>
      <c r="E15" s="104" t="s">
        <v>149</v>
      </c>
      <c r="F15" s="104" t="s">
        <v>152</v>
      </c>
      <c r="G15" s="81"/>
      <c r="H15" s="102"/>
    </row>
    <row r="16" spans="1:8" s="71" customFormat="1" ht="29.1" customHeight="1">
      <c r="A16" s="209"/>
      <c r="B16" s="210"/>
      <c r="C16" s="210"/>
      <c r="D16" s="211"/>
      <c r="E16" s="240"/>
      <c r="F16" s="210"/>
      <c r="G16" s="81"/>
      <c r="H16" s="102"/>
    </row>
    <row r="17" spans="1:8" s="60" customFormat="1" ht="30" customHeight="1">
      <c r="A17" s="209"/>
      <c r="B17" s="210"/>
      <c r="C17" s="210"/>
      <c r="D17" s="211"/>
      <c r="E17" s="210"/>
      <c r="F17" s="210"/>
      <c r="G17" s="81"/>
      <c r="H17" s="102"/>
    </row>
    <row r="18" spans="1:8" s="72" customFormat="1" ht="30" customHeight="1">
      <c r="A18" s="209"/>
      <c r="B18" s="210"/>
      <c r="C18" s="210"/>
      <c r="D18" s="211"/>
      <c r="E18" s="202"/>
      <c r="F18" s="210"/>
    </row>
    <row r="19" spans="1:8" ht="29.1" customHeight="1">
      <c r="A19" s="209"/>
      <c r="B19" s="210"/>
      <c r="C19" s="210"/>
      <c r="D19" s="211"/>
      <c r="E19" s="202"/>
      <c r="F19" s="210"/>
    </row>
    <row r="20" spans="1:8">
      <c r="A20" s="1"/>
      <c r="E20" s="63"/>
      <c r="G20" s="28"/>
    </row>
    <row r="21" spans="1:8">
      <c r="A21" s="1"/>
      <c r="D21" s="66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topLeftCell="A19" workbookViewId="0">
      <selection activeCell="F34" sqref="F34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1.42578125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45" t="s">
        <v>10</v>
      </c>
      <c r="B7" s="245"/>
      <c r="C7" s="245"/>
      <c r="D7" s="245"/>
      <c r="E7" s="245"/>
      <c r="F7" s="245"/>
      <c r="G7" s="245"/>
    </row>
    <row r="8" spans="1:7" ht="15.75">
      <c r="A8" s="273" t="s">
        <v>95</v>
      </c>
      <c r="B8" s="273"/>
      <c r="C8" s="273"/>
      <c r="D8" s="273"/>
      <c r="E8" s="273"/>
      <c r="F8" s="273"/>
      <c r="G8" s="273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68" t="s">
        <v>139</v>
      </c>
      <c r="B10" s="269"/>
      <c r="C10" s="269"/>
      <c r="D10" s="269"/>
      <c r="E10" s="269"/>
      <c r="F10" s="269"/>
      <c r="G10" s="269"/>
    </row>
    <row r="11" spans="1:7" ht="40.5" customHeight="1" thickBot="1">
      <c r="A11" s="97" t="s">
        <v>103</v>
      </c>
      <c r="B11" s="105" t="s">
        <v>69</v>
      </c>
      <c r="C11" s="112" t="s">
        <v>70</v>
      </c>
      <c r="D11" s="46" t="s">
        <v>71</v>
      </c>
      <c r="E11" s="115" t="s">
        <v>72</v>
      </c>
      <c r="F11" s="201" t="s">
        <v>133</v>
      </c>
      <c r="G11" s="107" t="s">
        <v>90</v>
      </c>
    </row>
    <row r="12" spans="1:7" ht="15.75" thickBot="1">
      <c r="A12" s="59" t="s">
        <v>66</v>
      </c>
      <c r="B12" s="270" t="s">
        <v>92</v>
      </c>
      <c r="C12" s="271"/>
      <c r="D12" s="271"/>
      <c r="E12" s="271"/>
      <c r="F12" s="271"/>
      <c r="G12" s="272"/>
    </row>
    <row r="13" spans="1:7">
      <c r="A13" s="58" t="s">
        <v>89</v>
      </c>
      <c r="B13" s="47">
        <v>265</v>
      </c>
      <c r="C13" s="48">
        <v>42</v>
      </c>
      <c r="D13" s="49">
        <v>1</v>
      </c>
      <c r="E13" s="49">
        <v>2</v>
      </c>
      <c r="F13" s="51">
        <v>0</v>
      </c>
      <c r="G13" s="57">
        <v>52</v>
      </c>
    </row>
    <row r="14" spans="1:7">
      <c r="A14" s="50" t="s">
        <v>18</v>
      </c>
      <c r="B14" s="30">
        <v>0</v>
      </c>
      <c r="C14" s="32">
        <v>0</v>
      </c>
      <c r="D14" s="33">
        <v>0</v>
      </c>
      <c r="E14" s="33">
        <v>0</v>
      </c>
      <c r="F14" s="52">
        <v>0</v>
      </c>
      <c r="G14" s="54">
        <v>0</v>
      </c>
    </row>
    <row r="15" spans="1:7">
      <c r="A15" s="159" t="s">
        <v>6</v>
      </c>
      <c r="B15" s="30">
        <v>0</v>
      </c>
      <c r="C15" s="31">
        <v>11</v>
      </c>
      <c r="D15" s="31">
        <v>0</v>
      </c>
      <c r="E15" s="31">
        <v>0</v>
      </c>
      <c r="F15" s="31">
        <v>0</v>
      </c>
      <c r="G15" s="54">
        <v>0</v>
      </c>
    </row>
    <row r="16" spans="1:7">
      <c r="A16" s="159" t="s">
        <v>148</v>
      </c>
      <c r="B16" s="30">
        <v>7</v>
      </c>
      <c r="C16" s="31">
        <v>0</v>
      </c>
      <c r="D16" s="31">
        <v>1</v>
      </c>
      <c r="E16" s="31">
        <v>0</v>
      </c>
      <c r="F16" s="53">
        <v>0</v>
      </c>
      <c r="G16" s="54">
        <v>0</v>
      </c>
    </row>
    <row r="17" spans="1:8">
      <c r="A17" s="159" t="s">
        <v>125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8" s="60" customFormat="1">
      <c r="A18" s="50" t="s">
        <v>14</v>
      </c>
      <c r="B18" s="30">
        <v>0</v>
      </c>
      <c r="C18" s="31">
        <v>0</v>
      </c>
      <c r="D18" s="31">
        <v>1</v>
      </c>
      <c r="E18" s="31">
        <v>0</v>
      </c>
      <c r="F18" s="31">
        <v>0</v>
      </c>
      <c r="G18" s="31">
        <v>0</v>
      </c>
    </row>
    <row r="19" spans="1:8">
      <c r="A19" s="50" t="s">
        <v>12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s="62" customFormat="1">
      <c r="A20" s="146" t="s">
        <v>11</v>
      </c>
      <c r="B20" s="34">
        <v>0</v>
      </c>
      <c r="C20" s="31">
        <v>0</v>
      </c>
      <c r="D20" s="31">
        <v>1</v>
      </c>
      <c r="E20" s="31">
        <v>0</v>
      </c>
      <c r="F20" s="31">
        <v>0</v>
      </c>
      <c r="G20" s="31">
        <v>0</v>
      </c>
    </row>
    <row r="21" spans="1:8" s="62" customFormat="1">
      <c r="A21" s="146" t="s">
        <v>13</v>
      </c>
      <c r="B21" s="219">
        <v>1500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15.75" thickBot="1">
      <c r="A22" s="55" t="s">
        <v>16</v>
      </c>
      <c r="B22" s="34">
        <v>95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15.75" thickBot="1">
      <c r="A23" s="109" t="s">
        <v>8</v>
      </c>
      <c r="B23" s="220">
        <v>1867</v>
      </c>
      <c r="C23" s="113">
        <v>53</v>
      </c>
      <c r="D23" s="56">
        <v>4</v>
      </c>
      <c r="E23" s="116">
        <v>2</v>
      </c>
      <c r="F23" s="114">
        <v>0</v>
      </c>
      <c r="G23" s="106">
        <v>52</v>
      </c>
    </row>
    <row r="24" spans="1:8" s="70" customFormat="1" ht="15.75" thickBot="1">
      <c r="A24" s="274"/>
      <c r="B24" s="274"/>
      <c r="C24" s="274"/>
      <c r="D24" s="274"/>
      <c r="E24" s="274"/>
      <c r="F24" s="274"/>
      <c r="G24" s="274"/>
      <c r="H24" s="274"/>
    </row>
    <row r="25" spans="1:8" ht="16.5" thickBot="1">
      <c r="A25" s="110" t="s">
        <v>73</v>
      </c>
      <c r="B25" s="111" t="s">
        <v>74</v>
      </c>
      <c r="E25" s="1"/>
    </row>
    <row r="26" spans="1:8" ht="18" customHeight="1">
      <c r="A26" s="198" t="s">
        <v>69</v>
      </c>
      <c r="B26" s="221">
        <v>1867</v>
      </c>
      <c r="E26" s="1"/>
    </row>
    <row r="27" spans="1:8" ht="18" customHeight="1">
      <c r="A27" s="199" t="s">
        <v>99</v>
      </c>
      <c r="B27" s="193">
        <v>53</v>
      </c>
      <c r="E27" s="1"/>
    </row>
    <row r="28" spans="1:8" ht="21.95" customHeight="1">
      <c r="A28" s="197" t="s">
        <v>75</v>
      </c>
      <c r="B28" s="192">
        <v>4</v>
      </c>
      <c r="E28" s="1"/>
    </row>
    <row r="29" spans="1:8" ht="18.95" customHeight="1">
      <c r="A29" s="199" t="s">
        <v>91</v>
      </c>
      <c r="B29" s="191">
        <v>2</v>
      </c>
      <c r="E29" s="1"/>
    </row>
    <row r="30" spans="1:8" ht="20.100000000000001" customHeight="1">
      <c r="A30" s="197" t="s">
        <v>133</v>
      </c>
      <c r="B30" s="190">
        <v>0</v>
      </c>
      <c r="E30" s="1"/>
    </row>
    <row r="31" spans="1:8">
      <c r="A31" s="200" t="s">
        <v>76</v>
      </c>
      <c r="B31" s="108">
        <v>52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Investigacionespc</cp:lastModifiedBy>
  <cp:lastPrinted>2019-10-25T16:58:00Z</cp:lastPrinted>
  <dcterms:created xsi:type="dcterms:W3CDTF">2016-10-02T13:47:51Z</dcterms:created>
  <dcterms:modified xsi:type="dcterms:W3CDTF">2019-10-25T18:07:15Z</dcterms:modified>
</cp:coreProperties>
</file>