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TRABAJO CESEP 2024.-\CIERRE 2024\CIERRE DE FEBRERO\"/>
    </mc:Choice>
  </mc:AlternateContent>
  <xr:revisionPtr revIDLastSave="0" documentId="13_ncr:1_{187DEE08-AF1F-4D37-87D5-91B9A165E182}" xr6:coauthVersionLast="47" xr6:coauthVersionMax="47" xr10:uidLastSave="{00000000-0000-0000-0000-000000000000}"/>
  <bookViews>
    <workbookView xWindow="-120" yWindow="-120" windowWidth="29040" windowHeight="15720" firstSheet="2" activeTab="2" xr2:uid="{00000000-000D-0000-FFFF-FFFF00000000}"/>
  </bookViews>
  <sheets>
    <sheet name="Plantilla Presupuesto" sheetId="2" r:id="rId1"/>
    <sheet name="Plantilla Ejecución " sheetId="3" r:id="rId2"/>
    <sheet name="Plantilla Ejecucion Actual" sheetId="4" r:id="rId3"/>
    <sheet name="Hoja1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0" i="4" l="1"/>
  <c r="D67" i="4"/>
  <c r="D62" i="4"/>
  <c r="D52" i="4"/>
  <c r="D44" i="4"/>
  <c r="D36" i="4"/>
  <c r="D26" i="4"/>
  <c r="D16" i="4"/>
  <c r="D10" i="4"/>
  <c r="N74" i="4"/>
  <c r="N87" i="4" s="1"/>
  <c r="D74" i="4" l="1"/>
  <c r="D87" i="4"/>
  <c r="M74" i="4"/>
  <c r="M87" i="4" s="1"/>
  <c r="L74" i="4" l="1"/>
  <c r="L87" i="4" s="1"/>
  <c r="K74" i="4" l="1"/>
  <c r="K87" i="4" s="1"/>
  <c r="J74" i="4" l="1"/>
  <c r="J87" i="4" s="1"/>
  <c r="I74" i="4" l="1"/>
  <c r="I87" i="4" s="1"/>
  <c r="H74" i="4" l="1"/>
  <c r="H87" i="4" s="1"/>
  <c r="C10" i="4"/>
  <c r="G74" i="4" l="1"/>
  <c r="G87" i="4" s="1"/>
  <c r="F74" i="4" l="1"/>
  <c r="F87" i="4" s="1"/>
  <c r="E87" i="4" l="1"/>
  <c r="E74" i="4"/>
  <c r="C70" i="4" l="1"/>
  <c r="C67" i="4"/>
  <c r="C62" i="4"/>
  <c r="C52" i="4"/>
  <c r="C44" i="4"/>
  <c r="C36" i="4"/>
  <c r="C26" i="4"/>
  <c r="C16" i="4"/>
  <c r="O74" i="4" l="1"/>
  <c r="O87" i="4" s="1"/>
  <c r="C74" i="4"/>
  <c r="C62" i="2" l="1"/>
  <c r="C52" i="2"/>
  <c r="C36" i="2"/>
  <c r="C26" i="2"/>
  <c r="C16" i="2"/>
  <c r="C10" i="2"/>
  <c r="C74" i="2" l="1"/>
  <c r="C87" i="4" l="1"/>
  <c r="F61" i="3" l="1"/>
  <c r="F51" i="3"/>
  <c r="F35" i="3"/>
  <c r="F25" i="3"/>
  <c r="F15" i="3"/>
  <c r="F9" i="3"/>
  <c r="D35" i="3"/>
  <c r="E51" i="3"/>
  <c r="E35" i="3"/>
  <c r="E25" i="3"/>
  <c r="E15" i="3"/>
  <c r="E9" i="3"/>
  <c r="D25" i="3"/>
  <c r="D15" i="3"/>
  <c r="D9" i="3"/>
  <c r="C35" i="3"/>
  <c r="C25" i="3"/>
  <c r="C15" i="3"/>
  <c r="C9" i="3"/>
  <c r="C86" i="3" l="1"/>
  <c r="E73" i="3"/>
  <c r="E86" i="3" s="1"/>
  <c r="F73" i="3"/>
  <c r="F86" i="3" s="1"/>
  <c r="D73" i="3"/>
  <c r="D86" i="3" s="1"/>
  <c r="C73" i="3"/>
  <c r="C87" i="2" l="1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<sst xmlns="http://schemas.openxmlformats.org/spreadsheetml/2006/main" count="328" uniqueCount="138">
  <si>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</si>
  <si>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</si>
  <si>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</si>
  <si>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</si>
  <si>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</si>
  <si>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</si>
  <si>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</si>
  <si>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</si>
  <si>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</si>
  <si>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</si>
  <si>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</si>
  <si>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</si>
  <si>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</si>
  <si>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</si>
  <si>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</si>
  <si>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</si>
  <si>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</si>
  <si>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</si>
  <si>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</si>
  <si>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</si>
  <si>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</si>
  <si>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</si>
  <si>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</si>
  <si>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</si>
  <si>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</si>
  <si>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</si>
  <si>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</si>
  <si>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</si>
  <si>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</si>
  <si>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</si>
  <si>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</si>
  <si>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</si>
  <si>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</si>
  <si>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</si>
  <si>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</si>
  <si>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</si>
  <si>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</si>
  <si>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</si>
  <si>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</si>
  <si>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</si>
  <si>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</si>
  <si>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</si>
  <si>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</si>
  <si>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</si>
  <si>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</si>
  <si>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</si>
  <si>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</si>
  <si>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</si>
  <si>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</si>
  <si>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</si>
  <si>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</si>
  <si>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</si>
  <si>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</si>
  <si>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</si>
  <si>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</si>
  <si>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</si>
  <si>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</si>
  <si>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</si>
  <si>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</si>
  <si>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</si>
  <si>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</si>
  <si>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</si>
  <si>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</si>
  <si>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</si>
  <si>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</si>
  <si>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</si>
  <si>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</si>
  <si>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</si>
  <si>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</si>
  <si>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</si>
  <si>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</si>
  <si>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</si>
  <si>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</si>
  <si>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</si>
  <si>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</si>
  <si>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</si>
  <si>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</si>
  <si>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</si>
  <si>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</si>
  <si>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</si>
  <si>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</si>
  <si>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</si>
  <si>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</si>
  <si>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</si>
  <si>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</si>
  <si>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</si>
  <si>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</si>
  <si>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</si>
  <si>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</si>
  <si>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</si>
  <si>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</si>
  <si>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</si>
  <si>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</si>
  <si>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</si>
  <si>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</si>
  <si>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</si>
  <si>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</si>
  <si>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</si>
  <si>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</si>
  <si>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</si>
  <si>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</si>
  <si>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</si>
  <si>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</si>
  <si>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</si>
  <si>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</si>
  <si>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</si>
  <si>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 xml:space="preserve">Presupuesto de Gastos y Aplicaciones Financieras </t>
  </si>
  <si>
    <t xml:space="preserve">Total </t>
  </si>
  <si>
    <t>MINISTERIO DE DEFENSA</t>
  </si>
  <si>
    <t xml:space="preserve"> </t>
  </si>
  <si>
    <t xml:space="preserve">INSTITUTO SUPERIOR PARA LA DEFENSA </t>
  </si>
  <si>
    <t>"General Juan Pablo Duarte y Diez"</t>
  </si>
  <si>
    <t>Marisol Burgos Burgos</t>
  </si>
  <si>
    <t>Coronel Contradora, ERD</t>
  </si>
  <si>
    <t>Directora de Contabiliad y Finanzas  INSUDE</t>
  </si>
  <si>
    <t xml:space="preserve">     Ana Glendys Contreras                                                                                                    </t>
  </si>
  <si>
    <t xml:space="preserve">  1er. Teniente Contadora ,ERD                                                                                                               </t>
  </si>
  <si>
    <t xml:space="preserve">    Encargada de Presupuesto                                                                                            </t>
  </si>
  <si>
    <t>Fuente: [10]</t>
  </si>
  <si>
    <t>Leonardo de la Rosa Espinosa</t>
  </si>
  <si>
    <t>Asimilado, MIDE</t>
  </si>
  <si>
    <t xml:space="preserve">   Encargado de Auditoria Interna</t>
  </si>
  <si>
    <t xml:space="preserve">Presupuesto Modificado </t>
  </si>
  <si>
    <t>Presupuesto Aprobado</t>
  </si>
  <si>
    <t xml:space="preserve"> -   </t>
  </si>
  <si>
    <t xml:space="preserve">CUERPO ESPECIALIZADO DE SEGURIDAD PORTUARIA </t>
  </si>
  <si>
    <t>Director de Contabiliad CESEP</t>
  </si>
  <si>
    <t xml:space="preserve"> Total  </t>
  </si>
  <si>
    <t xml:space="preserve">Marzo </t>
  </si>
  <si>
    <t>Octubre</t>
  </si>
  <si>
    <t xml:space="preserve">Lic. SANTO DE LEON EVANGELISTA, </t>
  </si>
  <si>
    <t>Teniente de Corbeta Contador, ARD.</t>
  </si>
  <si>
    <t>Capitan de Fragata Contador, ARD.</t>
  </si>
  <si>
    <t>Encargado de Presupuesto.</t>
  </si>
  <si>
    <t>Encargada de Auditoria Interna.</t>
  </si>
  <si>
    <t>Lic. NAPOLEÓN ALBERTO CASILLA VICENTE,</t>
  </si>
  <si>
    <t>Capitán de Navío Contador, ARD.,</t>
  </si>
  <si>
    <t>Lic. JOSE A. VASQUEZ GRULLON,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</si>
</sst>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82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164" fontId="1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9" fontId="0" fillId="0" borderId="0" xfId="2" applyFont="1"/>
    <xf numFmtId="43" fontId="0" fillId="0" borderId="0" xfId="0" applyNumberFormat="1"/>
    <xf numFmtId="4" fontId="0" fillId="0" borderId="0" xfId="0" applyNumberFormat="1"/>
    <xf numFmtId="4" fontId="1" fillId="4" borderId="0" xfId="0" applyNumberFormat="1" applyFont="1" applyFill="1"/>
    <xf numFmtId="4" fontId="1" fillId="5" borderId="0" xfId="0" applyNumberFormat="1" applyFont="1" applyFill="1"/>
    <xf numFmtId="4" fontId="1" fillId="0" borderId="0" xfId="0" applyNumberFormat="1" applyFont="1"/>
    <xf numFmtId="43" fontId="1" fillId="0" borderId="0" xfId="0" applyNumberFormat="1" applyFont="1"/>
    <xf numFmtId="0" fontId="3" fillId="0" borderId="0" xfId="0" applyFont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5" fillId="0" borderId="0" xfId="0" applyFont="1"/>
    <xf numFmtId="164" fontId="0" fillId="0" borderId="0" xfId="0" applyNumberFormat="1"/>
    <xf numFmtId="4" fontId="0" fillId="0" borderId="0" xfId="1" applyNumberFormat="1" applyFont="1"/>
    <xf numFmtId="4" fontId="2" fillId="0" borderId="0" xfId="1" applyNumberFormat="1" applyFont="1"/>
    <xf numFmtId="4" fontId="5" fillId="0" borderId="0" xfId="1" applyNumberFormat="1" applyFont="1"/>
    <xf numFmtId="4" fontId="5" fillId="0" borderId="0" xfId="1" applyNumberFormat="1" applyFont="1" applyAlignment="1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1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" fontId="2" fillId="0" borderId="0" xfId="1" applyNumberFormat="1" applyFont="1" applyAlignment="1">
      <alignment vertical="center" wrapText="1"/>
    </xf>
    <xf numFmtId="0" fontId="5" fillId="0" borderId="0" xfId="0" applyFont="1" applyAlignment="1">
      <alignment horizontal="left" vertical="center" wrapText="1" indent="2"/>
    </xf>
    <xf numFmtId="4" fontId="5" fillId="0" borderId="0" xfId="0" applyNumberFormat="1" applyFont="1"/>
    <xf numFmtId="4" fontId="5" fillId="0" borderId="0" xfId="1" applyNumberFormat="1" applyFont="1" applyBorder="1" applyAlignment="1">
      <alignment vertical="center" wrapText="1"/>
    </xf>
    <xf numFmtId="4" fontId="5" fillId="0" borderId="0" xfId="0" applyNumberFormat="1" applyFont="1" applyAlignment="1">
      <alignment vertical="center" wrapText="1"/>
    </xf>
    <xf numFmtId="4" fontId="2" fillId="0" borderId="0" xfId="0" applyNumberFormat="1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4" fontId="5" fillId="0" borderId="0" xfId="1" applyNumberFormat="1" applyFont="1" applyAlignment="1">
      <alignment vertical="center" wrapText="1"/>
    </xf>
    <xf numFmtId="4" fontId="2" fillId="0" borderId="1" xfId="1" applyNumberFormat="1" applyFont="1" applyBorder="1" applyAlignment="1">
      <alignment vertical="center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vertical="center" wrapText="1"/>
    </xf>
    <xf numFmtId="4" fontId="5" fillId="0" borderId="1" xfId="1" applyNumberFormat="1" applyFont="1" applyBorder="1" applyAlignment="1">
      <alignment horizontal="left" vertical="center" wrapText="1"/>
    </xf>
    <xf numFmtId="4" fontId="5" fillId="0" borderId="1" xfId="1" applyNumberFormat="1" applyFont="1" applyBorder="1" applyAlignment="1">
      <alignment vertical="center" wrapText="1"/>
    </xf>
    <xf numFmtId="4" fontId="4" fillId="0" borderId="0" xfId="1" applyNumberFormat="1" applyFont="1"/>
    <xf numFmtId="0" fontId="2" fillId="0" borderId="0" xfId="0" applyFont="1"/>
    <xf numFmtId="0" fontId="2" fillId="2" borderId="3" xfId="0" applyFont="1" applyFill="1" applyBorder="1" applyAlignment="1">
      <alignment horizontal="left" vertical="center" wrapText="1"/>
    </xf>
    <xf numFmtId="4" fontId="2" fillId="5" borderId="4" xfId="0" applyNumberFormat="1" applyFont="1" applyFill="1" applyBorder="1"/>
    <xf numFmtId="4" fontId="2" fillId="5" borderId="5" xfId="0" applyNumberFormat="1" applyFont="1" applyFill="1" applyBorder="1"/>
    <xf numFmtId="4" fontId="2" fillId="2" borderId="4" xfId="1" applyNumberFormat="1" applyFont="1" applyFill="1" applyBorder="1" applyAlignment="1">
      <alignment horizontal="center" vertical="center" wrapText="1"/>
    </xf>
    <xf numFmtId="4" fontId="5" fillId="2" borderId="5" xfId="1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2" fillId="4" borderId="4" xfId="1" applyNumberFormat="1" applyFont="1" applyFill="1" applyBorder="1"/>
    <xf numFmtId="4" fontId="2" fillId="3" borderId="5" xfId="1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wrapText="1"/>
    </xf>
    <xf numFmtId="4" fontId="2" fillId="3" borderId="4" xfId="0" applyNumberFormat="1" applyFont="1" applyFill="1" applyBorder="1" applyAlignment="1">
      <alignment horizontal="center" vertical="center" wrapText="1"/>
    </xf>
    <xf numFmtId="4" fontId="3" fillId="0" borderId="0" xfId="1" applyNumberFormat="1" applyFont="1"/>
    <xf numFmtId="0" fontId="6" fillId="0" borderId="0" xfId="0" applyFont="1"/>
    <xf numFmtId="4" fontId="6" fillId="0" borderId="0" xfId="1" applyNumberFormat="1" applyFont="1"/>
    <xf numFmtId="0" fontId="9" fillId="0" borderId="0" xfId="0" applyFont="1"/>
    <xf numFmtId="0" fontId="10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419100</xdr:colOff>
      <xdr:row>1</xdr:row>
      <xdr:rowOff>0</xdr:rowOff>
    </xdr:from>
    <xdr:to>
      <xdr:col>0</xdr:col>
      <xdr:colOff>1318966</xdr:colOff>
      <xdr:row>4</xdr:row>
      <xdr:rowOff>201175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19100" y="238125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r>
            <a:rPr lang="en-US" sz="1100">
              <a:solidFill>
                <a:schemeClr val="lt1"/>
              </a:solidFill>
              <a:latin typeface="+mn-lt"/>
              <a:ea typeface="+mn-ea"/>
              <a:cs typeface="+mn-cs"/>
            </a:rPr>
            <a:t>LOGO</a:t>
          </a:r>
          <a:endParaRPr lang="es-DO"/>
        </a:p>
        <a:p>
          <a:pPr algn="ctr"/>
          <a:r>
            <a:rPr lang="en-US" sz="1100" baseline="0">
              <a:solidFill>
                <a:sysClr val="windowText" lastClr="000000"/>
              </a:solidFill>
            </a:rPr>
            <a:t>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790575</xdr:colOff>
      <xdr:row>0</xdr:row>
      <xdr:rowOff>190500</xdr:rowOff>
    </xdr:from>
    <xdr:to>
      <xdr:col>2</xdr:col>
      <xdr:colOff>623641</xdr:colOff>
      <xdr:row>4</xdr:row>
      <xdr:rowOff>153550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105650" y="190500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</a:t>
          </a:r>
        </a:p>
      </xdr:txBody>
    </xdr:sp>
    <xdr:clientData/>
  </xdr:twoCellAnchor>
  <xdr:twoCellAnchor>
    <xdr:from>
      <xdr:col>0</xdr:col>
      <xdr:colOff>101600</xdr:colOff>
      <xdr:row>0</xdr:row>
      <xdr:rowOff>218280</xdr:rowOff>
    </xdr:from>
    <xdr:to>
      <xdr:col>0</xdr:col>
      <xdr:colOff>2103438</xdr:colOff>
      <xdr:row>5</xdr:row>
      <xdr:rowOff>49610</xdr:rowOff>
    </xdr:to>
    <xdr:pic>
      <xdr:nvPicPr>
        <xdr:cNvPr id="7" name="Imagen 6" descr="D:\Harvish Arias\Logos1\LOGOS INSUDE\Logo INSUDE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1600" y="218280"/>
          <a:ext cx="2001838" cy="10219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6300391</xdr:colOff>
      <xdr:row>0</xdr:row>
      <xdr:rowOff>138907</xdr:rowOff>
    </xdr:from>
    <xdr:to>
      <xdr:col>2</xdr:col>
      <xdr:colOff>920354</xdr:colOff>
      <xdr:row>4</xdr:row>
      <xdr:rowOff>208362</xdr:rowOff>
    </xdr:to>
    <xdr:pic>
      <xdr:nvPicPr>
        <xdr:cNvPr id="12" name="Imagen 11" descr="D:\Harvish Arias\Logos1\LOGOS INSUDE\Logo INSUDE.jp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00391" y="138907"/>
          <a:ext cx="2001838" cy="10219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0</xdr:colOff>
      <xdr:row>0</xdr:row>
      <xdr:rowOff>241788</xdr:rowOff>
    </xdr:from>
    <xdr:to>
      <xdr:col>0</xdr:col>
      <xdr:colOff>1917700</xdr:colOff>
      <xdr:row>4</xdr:row>
      <xdr:rowOff>117231</xdr:rowOff>
    </xdr:to>
    <xdr:pic>
      <xdr:nvPicPr>
        <xdr:cNvPr id="4" name="Picture 4" descr="Logo SEFA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41788"/>
          <a:ext cx="1917700" cy="798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637443</xdr:colOff>
      <xdr:row>0</xdr:row>
      <xdr:rowOff>234462</xdr:rowOff>
    </xdr:from>
    <xdr:to>
      <xdr:col>14</xdr:col>
      <xdr:colOff>144585</xdr:colOff>
      <xdr:row>4</xdr:row>
      <xdr:rowOff>109905</xdr:rowOff>
    </xdr:to>
    <xdr:pic>
      <xdr:nvPicPr>
        <xdr:cNvPr id="5" name="Picture 4" descr="Logo SEFA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95943" y="234462"/>
          <a:ext cx="1917700" cy="798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514865</xdr:colOff>
      <xdr:row>1</xdr:row>
      <xdr:rowOff>9697</xdr:rowOff>
    </xdr:from>
    <xdr:to>
      <xdr:col>1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</xdr:col>
      <xdr:colOff>457200</xdr:colOff>
      <xdr:row>0</xdr:row>
      <xdr:rowOff>0</xdr:rowOff>
    </xdr:from>
    <xdr:to>
      <xdr:col>1</xdr:col>
      <xdr:colOff>1724025</xdr:colOff>
      <xdr:row>5</xdr:row>
      <xdr:rowOff>57150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lum contrast="40000"/>
        </a:blip>
        <a:srcRect/>
        <a:stretch>
          <a:fillRect/>
        </a:stretch>
      </xdr:blipFill>
      <xdr:spPr bwMode="auto">
        <a:xfrm>
          <a:off x="1190625" y="0"/>
          <a:ext cx="1266825" cy="1133475"/>
        </a:xfrm>
        <a:prstGeom prst="rect">
          <a:avLst/>
        </a:prstGeom>
        <a:solidFill>
          <a:sysClr val="window" lastClr="FFFFFF"/>
        </a:solidFill>
      </xdr:spPr>
    </xdr:pic>
    <xdr:clientData/>
  </xdr:twoCellAnchor>
  <xdr:oneCellAnchor>
    <xdr:from>
      <xdr:col>12</xdr:col>
      <xdr:colOff>571500</xdr:colOff>
      <xdr:row>0</xdr:row>
      <xdr:rowOff>0</xdr:rowOff>
    </xdr:from>
    <xdr:ext cx="1314450" cy="1123949"/>
    <xdr:pic>
      <xdr:nvPicPr>
        <xdr:cNvPr id="5" name="6 Ima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lum contrast="40000"/>
        </a:blip>
        <a:srcRect/>
        <a:stretch>
          <a:fillRect/>
        </a:stretch>
      </xdr:blipFill>
      <xdr:spPr bwMode="auto">
        <a:xfrm>
          <a:off x="15354300" y="0"/>
          <a:ext cx="1314450" cy="1123949"/>
        </a:xfrm>
        <a:prstGeom prst="rect">
          <a:avLst/>
        </a:prstGeom>
        <a:solidFill>
          <a:sysClr val="window" lastClr="FFFFFF"/>
        </a:solidFill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6"/>
  <sheetViews>
    <sheetView showGridLines="0" zoomScale="96" zoomScaleNormal="96" workbookViewId="0">
      <selection activeCell="E17" sqref="E17"/>
    </sheetView>
  </sheetViews>
  <sheetFormatPr baseColWidth="10" defaultColWidth="9.140625" defaultRowHeight="15" x14ac:dyDescent="0.25"/>
  <cols>
    <col min="1" max="1" width="94.7109375" customWidth="1"/>
    <col min="2" max="2" width="16" bestFit="1" customWidth="1"/>
    <col min="3" max="3" width="15" customWidth="1"/>
    <col min="4" max="4" width="11.5703125" bestFit="1" customWidth="1"/>
    <col min="5" max="5" width="10.7109375" bestFit="1" customWidth="1"/>
    <col min="17" max="17" width="10.140625" customWidth="1"/>
  </cols>
  <sheetData>
    <row r="1" spans="1:6" ht="18.75" x14ac:dyDescent="0.3">
      <c r="A1" s="77" t="s">
        <v>108</v>
      </c>
      <c r="B1" s="77"/>
      <c r="C1" s="77"/>
      <c r="E1" s="9" t="s">
        <v>37</v>
      </c>
    </row>
    <row r="2" spans="1:6" ht="18.75" x14ac:dyDescent="0.25">
      <c r="A2" s="77" t="s">
        <v>110</v>
      </c>
      <c r="B2" s="77"/>
      <c r="C2" s="77"/>
      <c r="E2" s="16" t="s">
        <v>100</v>
      </c>
    </row>
    <row r="3" spans="1:6" ht="18.75" x14ac:dyDescent="0.25">
      <c r="A3" s="77" t="s">
        <v>111</v>
      </c>
      <c r="B3" s="77"/>
      <c r="C3" s="77"/>
      <c r="E3" s="16"/>
    </row>
    <row r="4" spans="1:6" ht="18.75" x14ac:dyDescent="0.25">
      <c r="A4" s="77">
        <v>2020</v>
      </c>
      <c r="B4" s="77"/>
      <c r="C4" s="77"/>
      <c r="E4" s="16" t="s">
        <v>101</v>
      </c>
    </row>
    <row r="5" spans="1:6" ht="18.75" x14ac:dyDescent="0.3">
      <c r="A5" s="78" t="s">
        <v>106</v>
      </c>
      <c r="B5" s="78"/>
      <c r="C5" s="78"/>
      <c r="E5" s="9" t="s">
        <v>92</v>
      </c>
    </row>
    <row r="6" spans="1:6" x14ac:dyDescent="0.25">
      <c r="A6" s="76" t="s">
        <v>36</v>
      </c>
      <c r="B6" s="76"/>
      <c r="C6" s="76"/>
      <c r="E6" s="16" t="s">
        <v>98</v>
      </c>
    </row>
    <row r="7" spans="1:6" x14ac:dyDescent="0.25">
      <c r="E7" s="16" t="s">
        <v>99</v>
      </c>
    </row>
    <row r="8" spans="1:6" ht="31.5" x14ac:dyDescent="0.25">
      <c r="A8" s="13" t="s">
        <v>0</v>
      </c>
      <c r="B8" s="14" t="s">
        <v>123</v>
      </c>
      <c r="C8" s="14" t="s">
        <v>122</v>
      </c>
    </row>
    <row r="9" spans="1:6" x14ac:dyDescent="0.25">
      <c r="A9" s="1" t="s">
        <v>1</v>
      </c>
      <c r="B9" s="17"/>
      <c r="C9" s="17"/>
    </row>
    <row r="10" spans="1:6" x14ac:dyDescent="0.25">
      <c r="A10" s="3" t="s">
        <v>2</v>
      </c>
      <c r="B10" s="18">
        <v>43897992</v>
      </c>
      <c r="C10" s="18">
        <f>+C11+C12+C14+C15</f>
        <v>43897994</v>
      </c>
    </row>
    <row r="11" spans="1:6" x14ac:dyDescent="0.25">
      <c r="A11" s="8" t="s">
        <v>3</v>
      </c>
      <c r="B11" s="6">
        <v>43035000</v>
      </c>
      <c r="C11" s="6">
        <v>43035002</v>
      </c>
    </row>
    <row r="12" spans="1:6" x14ac:dyDescent="0.25">
      <c r="A12" s="8" t="s">
        <v>4</v>
      </c>
      <c r="B12" s="6" t="s">
        <v>124</v>
      </c>
      <c r="C12" s="6">
        <v>0</v>
      </c>
    </row>
    <row r="13" spans="1:6" x14ac:dyDescent="0.25">
      <c r="A13" s="8" t="s">
        <v>38</v>
      </c>
      <c r="B13" s="6"/>
      <c r="C13" s="6"/>
      <c r="E13" s="31"/>
    </row>
    <row r="14" spans="1:6" x14ac:dyDescent="0.25">
      <c r="A14" s="8" t="s">
        <v>5</v>
      </c>
      <c r="B14" s="6" t="s">
        <v>124</v>
      </c>
      <c r="C14" s="6">
        <v>0</v>
      </c>
    </row>
    <row r="15" spans="1:6" x14ac:dyDescent="0.25">
      <c r="A15" s="8" t="s">
        <v>6</v>
      </c>
      <c r="B15" s="6">
        <v>862992</v>
      </c>
      <c r="C15" s="6">
        <v>862992</v>
      </c>
      <c r="F15" t="s">
        <v>109</v>
      </c>
    </row>
    <row r="16" spans="1:6" x14ac:dyDescent="0.25">
      <c r="A16" s="3" t="s">
        <v>7</v>
      </c>
      <c r="B16" s="4">
        <v>5905000</v>
      </c>
      <c r="C16" s="4">
        <f>+C17+C18+C19+C20+C21+C22+C23+C24+C25</f>
        <v>5168028</v>
      </c>
    </row>
    <row r="17" spans="1:3" x14ac:dyDescent="0.25">
      <c r="A17" s="8" t="s">
        <v>8</v>
      </c>
      <c r="B17" s="6">
        <v>420000</v>
      </c>
      <c r="C17" s="6">
        <v>495063</v>
      </c>
    </row>
    <row r="18" spans="1:3" x14ac:dyDescent="0.25">
      <c r="A18" s="8" t="s">
        <v>9</v>
      </c>
      <c r="B18" s="6" t="s">
        <v>124</v>
      </c>
      <c r="C18" s="6">
        <v>0</v>
      </c>
    </row>
    <row r="19" spans="1:3" x14ac:dyDescent="0.25">
      <c r="A19" s="8" t="s">
        <v>10</v>
      </c>
      <c r="B19" s="6">
        <v>300000</v>
      </c>
      <c r="C19" s="6">
        <v>300000</v>
      </c>
    </row>
    <row r="20" spans="1:3" ht="18" customHeight="1" x14ac:dyDescent="0.25">
      <c r="A20" s="8" t="s">
        <v>11</v>
      </c>
      <c r="B20" s="6">
        <v>600000</v>
      </c>
      <c r="C20" s="6">
        <v>390109</v>
      </c>
    </row>
    <row r="21" spans="1:3" x14ac:dyDescent="0.25">
      <c r="A21" s="8" t="s">
        <v>12</v>
      </c>
      <c r="B21" s="6">
        <v>720000</v>
      </c>
      <c r="C21" s="6">
        <v>720000</v>
      </c>
    </row>
    <row r="22" spans="1:3" x14ac:dyDescent="0.25">
      <c r="A22" s="8" t="s">
        <v>13</v>
      </c>
      <c r="B22" s="6" t="s">
        <v>124</v>
      </c>
      <c r="C22" s="6">
        <v>0</v>
      </c>
    </row>
    <row r="23" spans="1:3" x14ac:dyDescent="0.25">
      <c r="A23" s="8" t="s">
        <v>14</v>
      </c>
      <c r="B23" s="6">
        <v>125000</v>
      </c>
      <c r="C23" s="6">
        <v>125000</v>
      </c>
    </row>
    <row r="24" spans="1:3" x14ac:dyDescent="0.25">
      <c r="A24" s="8" t="s">
        <v>15</v>
      </c>
      <c r="B24" s="6">
        <v>3140000</v>
      </c>
      <c r="C24" s="6">
        <v>2452856</v>
      </c>
    </row>
    <row r="25" spans="1:3" x14ac:dyDescent="0.25">
      <c r="A25" s="8" t="s">
        <v>39</v>
      </c>
      <c r="B25" s="6">
        <v>600000</v>
      </c>
      <c r="C25" s="6">
        <v>685000</v>
      </c>
    </row>
    <row r="26" spans="1:3" x14ac:dyDescent="0.25">
      <c r="A26" s="3" t="s">
        <v>16</v>
      </c>
      <c r="B26" s="4">
        <v>14380544</v>
      </c>
      <c r="C26" s="4">
        <f>+C27+C28+C29+C31+C32+C33+C35</f>
        <v>15079486</v>
      </c>
    </row>
    <row r="27" spans="1:3" x14ac:dyDescent="0.25">
      <c r="A27" s="8" t="s">
        <v>17</v>
      </c>
      <c r="B27" s="6">
        <v>4800000</v>
      </c>
      <c r="C27" s="6">
        <v>4811800</v>
      </c>
    </row>
    <row r="28" spans="1:3" x14ac:dyDescent="0.25">
      <c r="A28" s="8" t="s">
        <v>18</v>
      </c>
      <c r="B28" s="6">
        <v>715000</v>
      </c>
      <c r="C28" s="6">
        <v>647595</v>
      </c>
    </row>
    <row r="29" spans="1:3" x14ac:dyDescent="0.25">
      <c r="A29" s="8" t="s">
        <v>19</v>
      </c>
      <c r="B29" s="6">
        <v>1400000</v>
      </c>
      <c r="C29" s="6">
        <v>1900000</v>
      </c>
    </row>
    <row r="30" spans="1:3" x14ac:dyDescent="0.25">
      <c r="A30" s="8" t="s">
        <v>20</v>
      </c>
      <c r="B30" s="6"/>
      <c r="C30" s="6"/>
    </row>
    <row r="31" spans="1:3" x14ac:dyDescent="0.25">
      <c r="A31" s="8" t="s">
        <v>21</v>
      </c>
      <c r="B31" s="6" t="s">
        <v>124</v>
      </c>
      <c r="C31" s="6">
        <v>31860</v>
      </c>
    </row>
    <row r="32" spans="1:3" x14ac:dyDescent="0.25">
      <c r="A32" s="8" t="s">
        <v>22</v>
      </c>
      <c r="B32" s="6">
        <v>565544</v>
      </c>
      <c r="C32" s="6">
        <v>533684</v>
      </c>
    </row>
    <row r="33" spans="1:4" x14ac:dyDescent="0.25">
      <c r="A33" s="8" t="s">
        <v>23</v>
      </c>
      <c r="B33" s="6">
        <v>6200000</v>
      </c>
      <c r="C33" s="6">
        <v>6307735</v>
      </c>
    </row>
    <row r="34" spans="1:4" x14ac:dyDescent="0.25">
      <c r="A34" s="8" t="s">
        <v>40</v>
      </c>
      <c r="B34" s="6"/>
      <c r="C34" s="6"/>
      <c r="D34" t="s">
        <v>109</v>
      </c>
    </row>
    <row r="35" spans="1:4" x14ac:dyDescent="0.25">
      <c r="A35" s="8" t="s">
        <v>24</v>
      </c>
      <c r="B35" s="6">
        <v>700000</v>
      </c>
      <c r="C35" s="6">
        <v>846812</v>
      </c>
    </row>
    <row r="36" spans="1:4" x14ac:dyDescent="0.25">
      <c r="A36" s="3" t="s">
        <v>25</v>
      </c>
      <c r="B36" s="4">
        <v>100000</v>
      </c>
      <c r="C36" s="4">
        <f>+C37+C42+C43</f>
        <v>138028</v>
      </c>
    </row>
    <row r="37" spans="1:4" x14ac:dyDescent="0.25">
      <c r="A37" s="8" t="s">
        <v>26</v>
      </c>
      <c r="B37" s="6">
        <v>100000</v>
      </c>
      <c r="C37" s="6">
        <v>138028</v>
      </c>
    </row>
    <row r="38" spans="1:4" x14ac:dyDescent="0.25">
      <c r="A38" s="8" t="s">
        <v>41</v>
      </c>
      <c r="B38" s="6"/>
      <c r="C38" s="6"/>
    </row>
    <row r="39" spans="1:4" x14ac:dyDescent="0.25">
      <c r="A39" s="8" t="s">
        <v>42</v>
      </c>
      <c r="B39" s="6"/>
      <c r="C39" s="6"/>
    </row>
    <row r="40" spans="1:4" x14ac:dyDescent="0.25">
      <c r="A40" s="8" t="s">
        <v>43</v>
      </c>
      <c r="B40" s="6"/>
      <c r="C40" s="6"/>
    </row>
    <row r="41" spans="1:4" x14ac:dyDescent="0.25">
      <c r="A41" s="8" t="s">
        <v>44</v>
      </c>
      <c r="B41" s="6"/>
      <c r="C41" s="6"/>
    </row>
    <row r="42" spans="1:4" x14ac:dyDescent="0.25">
      <c r="A42" s="8" t="s">
        <v>27</v>
      </c>
      <c r="B42" s="6" t="s">
        <v>124</v>
      </c>
      <c r="C42" s="6">
        <v>0</v>
      </c>
    </row>
    <row r="43" spans="1:4" x14ac:dyDescent="0.25">
      <c r="A43" s="8" t="s">
        <v>45</v>
      </c>
      <c r="B43" s="6" t="s">
        <v>124</v>
      </c>
      <c r="C43" s="6">
        <v>0</v>
      </c>
    </row>
    <row r="44" spans="1:4" x14ac:dyDescent="0.25">
      <c r="A44" s="3" t="s">
        <v>46</v>
      </c>
      <c r="B44" s="4"/>
      <c r="C44" s="4"/>
    </row>
    <row r="45" spans="1:4" x14ac:dyDescent="0.25">
      <c r="A45" s="8" t="s">
        <v>47</v>
      </c>
      <c r="B45" s="6"/>
      <c r="C45" s="6"/>
    </row>
    <row r="46" spans="1:4" x14ac:dyDescent="0.25">
      <c r="A46" s="8" t="s">
        <v>48</v>
      </c>
      <c r="B46" s="6"/>
      <c r="C46" s="6"/>
    </row>
    <row r="47" spans="1:4" x14ac:dyDescent="0.25">
      <c r="A47" s="8" t="s">
        <v>49</v>
      </c>
      <c r="B47" s="6"/>
      <c r="C47" s="6"/>
    </row>
    <row r="48" spans="1:4" x14ac:dyDescent="0.25">
      <c r="A48" s="8" t="s">
        <v>50</v>
      </c>
      <c r="B48" s="6"/>
      <c r="C48" s="6"/>
    </row>
    <row r="49" spans="1:3" x14ac:dyDescent="0.25">
      <c r="A49" s="8" t="s">
        <v>51</v>
      </c>
      <c r="B49" s="6"/>
      <c r="C49" s="6"/>
    </row>
    <row r="50" spans="1:3" x14ac:dyDescent="0.25">
      <c r="A50" s="8" t="s">
        <v>52</v>
      </c>
      <c r="B50" s="6"/>
      <c r="C50" s="6"/>
    </row>
    <row r="51" spans="1:3" x14ac:dyDescent="0.25">
      <c r="A51" s="8" t="s">
        <v>53</v>
      </c>
      <c r="B51" s="6"/>
      <c r="C51" s="6"/>
    </row>
    <row r="52" spans="1:3" x14ac:dyDescent="0.25">
      <c r="A52" s="3" t="s">
        <v>28</v>
      </c>
      <c r="B52" s="4">
        <v>1600000</v>
      </c>
      <c r="C52" s="4">
        <f>+C53+C54+C56+C55+C57+C58+C59+C60</f>
        <v>1600000</v>
      </c>
    </row>
    <row r="53" spans="1:3" x14ac:dyDescent="0.25">
      <c r="A53" s="8" t="s">
        <v>29</v>
      </c>
      <c r="B53" s="6">
        <v>1600000</v>
      </c>
      <c r="C53" s="6">
        <v>1600000</v>
      </c>
    </row>
    <row r="54" spans="1:3" x14ac:dyDescent="0.25">
      <c r="A54" s="8" t="s">
        <v>30</v>
      </c>
      <c r="B54" s="6" t="s">
        <v>124</v>
      </c>
      <c r="C54" s="6">
        <v>0</v>
      </c>
    </row>
    <row r="55" spans="1:3" x14ac:dyDescent="0.25">
      <c r="A55" s="8" t="s">
        <v>31</v>
      </c>
      <c r="B55" s="6"/>
      <c r="C55" s="6"/>
    </row>
    <row r="56" spans="1:3" x14ac:dyDescent="0.25">
      <c r="A56" s="8" t="s">
        <v>32</v>
      </c>
      <c r="B56" s="6" t="s">
        <v>124</v>
      </c>
      <c r="C56" s="6">
        <v>0</v>
      </c>
    </row>
    <row r="57" spans="1:3" x14ac:dyDescent="0.25">
      <c r="A57" s="8" t="s">
        <v>33</v>
      </c>
      <c r="B57" s="6" t="s">
        <v>124</v>
      </c>
      <c r="C57" s="6">
        <v>0</v>
      </c>
    </row>
    <row r="58" spans="1:3" x14ac:dyDescent="0.25">
      <c r="A58" s="8" t="s">
        <v>54</v>
      </c>
      <c r="B58" s="6"/>
      <c r="C58" s="6"/>
    </row>
    <row r="59" spans="1:3" x14ac:dyDescent="0.25">
      <c r="A59" s="8" t="s">
        <v>55</v>
      </c>
      <c r="B59" s="6"/>
      <c r="C59" s="6"/>
    </row>
    <row r="60" spans="1:3" x14ac:dyDescent="0.25">
      <c r="A60" s="8" t="s">
        <v>34</v>
      </c>
      <c r="B60" s="6" t="s">
        <v>124</v>
      </c>
      <c r="C60" s="6">
        <v>0</v>
      </c>
    </row>
    <row r="61" spans="1:3" x14ac:dyDescent="0.25">
      <c r="A61" s="8" t="s">
        <v>56</v>
      </c>
      <c r="B61" s="6"/>
      <c r="C61" s="6"/>
    </row>
    <row r="62" spans="1:3" x14ac:dyDescent="0.25">
      <c r="A62" s="3" t="s">
        <v>57</v>
      </c>
      <c r="B62" s="4">
        <v>5000000</v>
      </c>
      <c r="C62" s="4">
        <f>+C63+C64+C65+C66</f>
        <v>5000000</v>
      </c>
    </row>
    <row r="63" spans="1:3" x14ac:dyDescent="0.25">
      <c r="A63" s="8" t="s">
        <v>58</v>
      </c>
      <c r="B63" s="6">
        <v>5000000</v>
      </c>
      <c r="C63" s="6">
        <v>5000000</v>
      </c>
    </row>
    <row r="64" spans="1:3" x14ac:dyDescent="0.25">
      <c r="A64" s="8" t="s">
        <v>59</v>
      </c>
      <c r="B64" s="6"/>
      <c r="C64" s="6"/>
    </row>
    <row r="65" spans="1:3" x14ac:dyDescent="0.25">
      <c r="A65" s="8" t="s">
        <v>60</v>
      </c>
      <c r="B65" s="6"/>
      <c r="C65" s="6"/>
    </row>
    <row r="66" spans="1:3" x14ac:dyDescent="0.25">
      <c r="A66" s="8" t="s">
        <v>61</v>
      </c>
      <c r="B66" s="6"/>
      <c r="C66" s="6"/>
    </row>
    <row r="67" spans="1:3" x14ac:dyDescent="0.25">
      <c r="A67" s="3" t="s">
        <v>62</v>
      </c>
      <c r="B67" s="4"/>
      <c r="C67" s="4"/>
    </row>
    <row r="68" spans="1:3" x14ac:dyDescent="0.25">
      <c r="A68" s="8" t="s">
        <v>63</v>
      </c>
      <c r="B68" s="6"/>
      <c r="C68" s="6"/>
    </row>
    <row r="69" spans="1:3" x14ac:dyDescent="0.25">
      <c r="A69" s="8" t="s">
        <v>64</v>
      </c>
      <c r="B69" s="6"/>
      <c r="C69" s="6"/>
    </row>
    <row r="70" spans="1:3" x14ac:dyDescent="0.25">
      <c r="A70" s="3" t="s">
        <v>65</v>
      </c>
      <c r="B70" s="4"/>
      <c r="C70" s="4"/>
    </row>
    <row r="71" spans="1:3" x14ac:dyDescent="0.25">
      <c r="A71" s="8" t="s">
        <v>66</v>
      </c>
      <c r="B71" s="6"/>
      <c r="C71" s="6"/>
    </row>
    <row r="72" spans="1:3" x14ac:dyDescent="0.25">
      <c r="A72" s="8" t="s">
        <v>67</v>
      </c>
      <c r="B72" s="6"/>
      <c r="C72" s="6"/>
    </row>
    <row r="73" spans="1:3" x14ac:dyDescent="0.25">
      <c r="A73" s="8" t="s">
        <v>68</v>
      </c>
      <c r="B73" s="6"/>
      <c r="C73" s="6"/>
    </row>
    <row r="74" spans="1:3" x14ac:dyDescent="0.25">
      <c r="A74" s="10" t="s">
        <v>35</v>
      </c>
      <c r="B74" s="7">
        <v>70883536</v>
      </c>
      <c r="C74" s="7">
        <f>+C10+C16+C26+C36+C52+C62</f>
        <v>70883536</v>
      </c>
    </row>
    <row r="75" spans="1:3" x14ac:dyDescent="0.25">
      <c r="A75" s="5"/>
      <c r="B75" s="6"/>
    </row>
    <row r="76" spans="1:3" x14ac:dyDescent="0.25">
      <c r="A76" s="1" t="s">
        <v>69</v>
      </c>
      <c r="B76" s="2"/>
      <c r="C76" t="s">
        <v>109</v>
      </c>
    </row>
    <row r="77" spans="1:3" x14ac:dyDescent="0.25">
      <c r="A77" s="3" t="s">
        <v>70</v>
      </c>
      <c r="B77" s="4"/>
    </row>
    <row r="78" spans="1:3" x14ac:dyDescent="0.25">
      <c r="A78" s="8" t="s">
        <v>71</v>
      </c>
      <c r="B78" s="6"/>
    </row>
    <row r="79" spans="1:3" x14ac:dyDescent="0.25">
      <c r="A79" s="8" t="s">
        <v>72</v>
      </c>
      <c r="B79" s="6"/>
    </row>
    <row r="80" spans="1:3" x14ac:dyDescent="0.25">
      <c r="A80" s="3" t="s">
        <v>73</v>
      </c>
      <c r="B80" s="4" t="s">
        <v>124</v>
      </c>
    </row>
    <row r="81" spans="1:3" x14ac:dyDescent="0.25">
      <c r="A81" s="8" t="s">
        <v>74</v>
      </c>
      <c r="B81" s="6" t="s">
        <v>124</v>
      </c>
    </row>
    <row r="82" spans="1:3" x14ac:dyDescent="0.25">
      <c r="A82" s="8" t="s">
        <v>75</v>
      </c>
      <c r="B82" s="6"/>
    </row>
    <row r="83" spans="1:3" x14ac:dyDescent="0.25">
      <c r="A83" s="3" t="s">
        <v>76</v>
      </c>
      <c r="B83" s="4"/>
    </row>
    <row r="84" spans="1:3" x14ac:dyDescent="0.25">
      <c r="A84" s="8" t="s">
        <v>77</v>
      </c>
      <c r="B84" s="6"/>
    </row>
    <row r="85" spans="1:3" x14ac:dyDescent="0.25">
      <c r="A85" s="10" t="s">
        <v>78</v>
      </c>
      <c r="B85" s="7" t="s">
        <v>124</v>
      </c>
      <c r="C85" s="7">
        <v>0</v>
      </c>
    </row>
    <row r="87" spans="1:3" ht="15.75" x14ac:dyDescent="0.25">
      <c r="A87" s="11" t="s">
        <v>79</v>
      </c>
      <c r="B87" s="12">
        <v>70883536</v>
      </c>
      <c r="C87" s="12">
        <f>+C74</f>
        <v>70883536</v>
      </c>
    </row>
    <row r="88" spans="1:3" x14ac:dyDescent="0.25">
      <c r="A88" t="s">
        <v>104</v>
      </c>
    </row>
    <row r="93" spans="1:3" x14ac:dyDescent="0.25">
      <c r="A93" s="29" t="s">
        <v>115</v>
      </c>
      <c r="B93" s="28" t="s">
        <v>119</v>
      </c>
      <c r="C93" s="28"/>
    </row>
    <row r="94" spans="1:3" x14ac:dyDescent="0.25">
      <c r="A94" s="16" t="s">
        <v>116</v>
      </c>
      <c r="B94" s="76" t="s">
        <v>120</v>
      </c>
      <c r="C94" s="76"/>
    </row>
    <row r="95" spans="1:3" x14ac:dyDescent="0.25">
      <c r="A95" s="16" t="s">
        <v>117</v>
      </c>
      <c r="B95" t="s">
        <v>121</v>
      </c>
    </row>
    <row r="104" spans="1:3" x14ac:dyDescent="0.25">
      <c r="A104" s="75" t="s">
        <v>112</v>
      </c>
      <c r="B104" s="75"/>
      <c r="C104" s="75"/>
    </row>
    <row r="105" spans="1:3" x14ac:dyDescent="0.25">
      <c r="A105" s="76" t="s">
        <v>113</v>
      </c>
      <c r="B105" s="76"/>
      <c r="C105" s="76"/>
    </row>
    <row r="106" spans="1:3" x14ac:dyDescent="0.25">
      <c r="A106" s="76" t="s">
        <v>114</v>
      </c>
      <c r="B106" s="76"/>
      <c r="C106" s="76"/>
    </row>
  </sheetData>
  <mergeCells count="10">
    <mergeCell ref="A104:C104"/>
    <mergeCell ref="A105:C105"/>
    <mergeCell ref="A106:C106"/>
    <mergeCell ref="A1:C1"/>
    <mergeCell ref="A2:C2"/>
    <mergeCell ref="A4:C4"/>
    <mergeCell ref="A6:C6"/>
    <mergeCell ref="A5:C5"/>
    <mergeCell ref="A3:C3"/>
    <mergeCell ref="B94:C94"/>
  </mergeCells>
  <pageMargins left="0.25" right="0.25" top="0.75" bottom="0.75" header="0.3" footer="0.3"/>
  <pageSetup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89"/>
  <sheetViews>
    <sheetView showGridLines="0" topLeftCell="A79" zoomScale="130" zoomScaleNormal="130" workbookViewId="0">
      <selection activeCell="F12" sqref="F12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4" width="15.85546875" customWidth="1"/>
    <col min="5" max="5" width="15.42578125" customWidth="1"/>
    <col min="6" max="6" width="16.42578125" customWidth="1"/>
    <col min="7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77" t="s">
        <v>108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P1" s="9" t="s">
        <v>92</v>
      </c>
    </row>
    <row r="2" spans="1:27" ht="18.75" x14ac:dyDescent="0.25">
      <c r="A2" s="77" t="s">
        <v>108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P2" s="16" t="s">
        <v>94</v>
      </c>
    </row>
    <row r="3" spans="1:27" ht="18.75" x14ac:dyDescent="0.25">
      <c r="A3" s="77">
        <v>2019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P3" s="16" t="s">
        <v>95</v>
      </c>
    </row>
    <row r="4" spans="1:27" ht="15.75" x14ac:dyDescent="0.25">
      <c r="A4" s="78" t="s">
        <v>105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P4" s="16" t="s">
        <v>93</v>
      </c>
    </row>
    <row r="5" spans="1:27" x14ac:dyDescent="0.25">
      <c r="A5" s="76" t="s">
        <v>36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P5" s="16" t="s">
        <v>96</v>
      </c>
    </row>
    <row r="6" spans="1:27" x14ac:dyDescent="0.25">
      <c r="P6" s="16" t="s">
        <v>97</v>
      </c>
    </row>
    <row r="7" spans="1:27" ht="15.75" x14ac:dyDescent="0.25">
      <c r="A7" s="13" t="s">
        <v>0</v>
      </c>
      <c r="B7" s="14" t="s">
        <v>107</v>
      </c>
      <c r="C7" s="14" t="s">
        <v>80</v>
      </c>
      <c r="D7" s="14" t="s">
        <v>81</v>
      </c>
      <c r="E7" s="14" t="s">
        <v>82</v>
      </c>
      <c r="F7" s="14" t="s">
        <v>83</v>
      </c>
      <c r="G7" s="14" t="s">
        <v>84</v>
      </c>
      <c r="H7" s="14" t="s">
        <v>85</v>
      </c>
      <c r="I7" s="14" t="s">
        <v>86</v>
      </c>
      <c r="J7" s="14" t="s">
        <v>87</v>
      </c>
      <c r="K7" s="14" t="s">
        <v>88</v>
      </c>
      <c r="L7" s="14" t="s">
        <v>89</v>
      </c>
      <c r="M7" s="14" t="s">
        <v>90</v>
      </c>
      <c r="N7" s="14" t="s">
        <v>91</v>
      </c>
      <c r="Z7" s="21">
        <f>SUM(R8:Z8)</f>
        <v>11.029108875781253</v>
      </c>
      <c r="AA7" s="21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>
        <f>+C10+C11+C14</f>
        <v>81104356.079999998</v>
      </c>
      <c r="D9" s="18">
        <f>+D10+D11+D14</f>
        <v>81143951.399999991</v>
      </c>
      <c r="E9" s="18">
        <f>+E10+E11+E14</f>
        <v>81489598.260000005</v>
      </c>
      <c r="F9" s="18">
        <f>+F10+F11+F14</f>
        <v>81718872.929999992</v>
      </c>
      <c r="G9" s="19"/>
      <c r="H9" s="19"/>
      <c r="I9" s="19"/>
      <c r="J9" s="19"/>
      <c r="K9" s="19"/>
      <c r="L9" s="19"/>
      <c r="M9" s="19"/>
      <c r="N9" s="19"/>
      <c r="R9" s="20"/>
    </row>
    <row r="10" spans="1:27" x14ac:dyDescent="0.25">
      <c r="A10" s="8" t="s">
        <v>3</v>
      </c>
      <c r="B10" s="19"/>
      <c r="C10" s="22">
        <v>78465933.760000005</v>
      </c>
      <c r="D10" s="22">
        <v>78511031.349999994</v>
      </c>
      <c r="E10" s="22">
        <v>78839501.920000002</v>
      </c>
      <c r="F10" s="22">
        <v>79069019.109999999</v>
      </c>
      <c r="G10" s="19"/>
      <c r="H10" s="19"/>
      <c r="I10" s="19"/>
      <c r="J10" s="19"/>
      <c r="K10" s="19"/>
      <c r="L10" s="19"/>
      <c r="M10" s="19"/>
      <c r="N10" s="19"/>
    </row>
    <row r="11" spans="1:27" x14ac:dyDescent="0.25">
      <c r="A11" s="8" t="s">
        <v>4</v>
      </c>
      <c r="C11" s="22">
        <v>1981520.75</v>
      </c>
      <c r="D11" s="22">
        <v>1979351.25</v>
      </c>
      <c r="E11" s="22">
        <v>1982651.5</v>
      </c>
      <c r="F11" s="22">
        <v>1977732</v>
      </c>
    </row>
    <row r="12" spans="1:27" ht="30" x14ac:dyDescent="0.25">
      <c r="A12" s="8" t="s">
        <v>38</v>
      </c>
      <c r="C12" s="6"/>
    </row>
    <row r="13" spans="1:27" ht="30" x14ac:dyDescent="0.25">
      <c r="A13" s="8" t="s">
        <v>5</v>
      </c>
      <c r="C13" s="6"/>
    </row>
    <row r="14" spans="1:27" ht="30" x14ac:dyDescent="0.25">
      <c r="A14" s="8" t="s">
        <v>6</v>
      </c>
      <c r="C14" s="22">
        <v>656901.56999999995</v>
      </c>
      <c r="D14" s="22">
        <v>653568.80000000005</v>
      </c>
      <c r="E14" s="22">
        <v>667444.84</v>
      </c>
      <c r="F14" s="22">
        <v>672121.82</v>
      </c>
    </row>
    <row r="15" spans="1:27" x14ac:dyDescent="0.25">
      <c r="A15" s="3" t="s">
        <v>7</v>
      </c>
      <c r="C15" s="4">
        <f>+C16+C18+C20+C23</f>
        <v>3845889.88</v>
      </c>
      <c r="D15" s="25">
        <f>+D16+D17+D18+D21</f>
        <v>11582685.390000001</v>
      </c>
      <c r="E15" s="25">
        <f>+E16+E17+E18+E19+E20+E21+E22+E23+E24</f>
        <v>26510379.700000003</v>
      </c>
      <c r="F15" s="25">
        <f>+F16+F17+F18+F20+F23+F24</f>
        <v>17416481.77</v>
      </c>
    </row>
    <row r="16" spans="1:27" x14ac:dyDescent="0.25">
      <c r="A16" s="8" t="s">
        <v>8</v>
      </c>
      <c r="C16" s="22">
        <v>965815.1</v>
      </c>
      <c r="D16" s="22">
        <v>8334114.6900000004</v>
      </c>
      <c r="E16" s="22">
        <v>8515439.5800000001</v>
      </c>
      <c r="F16" s="22">
        <v>6059606.71</v>
      </c>
    </row>
    <row r="17" spans="1:6" ht="30" x14ac:dyDescent="0.25">
      <c r="A17" s="8" t="s">
        <v>9</v>
      </c>
      <c r="C17" s="6"/>
      <c r="D17" s="22">
        <v>165698.67000000001</v>
      </c>
      <c r="E17" s="22">
        <v>165698.67000000001</v>
      </c>
      <c r="F17" s="22">
        <v>165698.67000000001</v>
      </c>
    </row>
    <row r="18" spans="1:6" x14ac:dyDescent="0.25">
      <c r="A18" s="8" t="s">
        <v>10</v>
      </c>
      <c r="C18" s="22">
        <v>2442062.19</v>
      </c>
      <c r="D18" s="22">
        <v>2742859.44</v>
      </c>
      <c r="E18" s="22">
        <v>4779208.43</v>
      </c>
      <c r="F18" s="22">
        <v>3694262.39</v>
      </c>
    </row>
    <row r="19" spans="1:6" ht="18" customHeight="1" x14ac:dyDescent="0.25">
      <c r="A19" s="8" t="s">
        <v>11</v>
      </c>
      <c r="C19" s="6"/>
      <c r="E19" s="22">
        <v>1068368.3</v>
      </c>
    </row>
    <row r="20" spans="1:6" x14ac:dyDescent="0.25">
      <c r="A20" s="8" t="s">
        <v>12</v>
      </c>
      <c r="C20" s="22">
        <v>320012.59000000003</v>
      </c>
      <c r="E20" s="22">
        <v>330012.59000000003</v>
      </c>
      <c r="F20" s="22">
        <v>340160.59</v>
      </c>
    </row>
    <row r="21" spans="1:6" x14ac:dyDescent="0.25">
      <c r="A21" s="8" t="s">
        <v>13</v>
      </c>
      <c r="C21" s="6"/>
      <c r="D21" s="22">
        <v>340012.59</v>
      </c>
      <c r="E21" s="22">
        <v>45515.38</v>
      </c>
    </row>
    <row r="22" spans="1:6" ht="45" x14ac:dyDescent="0.25">
      <c r="A22" s="8" t="s">
        <v>14</v>
      </c>
      <c r="C22" s="6"/>
      <c r="E22" s="22">
        <v>356925.8</v>
      </c>
    </row>
    <row r="23" spans="1:6" ht="30" x14ac:dyDescent="0.25">
      <c r="A23" s="8" t="s">
        <v>15</v>
      </c>
      <c r="C23" s="22">
        <v>118000</v>
      </c>
      <c r="E23" s="22">
        <v>9885822.6600000001</v>
      </c>
      <c r="F23" s="22">
        <v>5938563.5099999998</v>
      </c>
    </row>
    <row r="24" spans="1:6" ht="30" x14ac:dyDescent="0.25">
      <c r="A24" s="8" t="s">
        <v>39</v>
      </c>
      <c r="C24" s="6"/>
      <c r="E24" s="22">
        <v>1363388.29</v>
      </c>
      <c r="F24" s="22">
        <v>1218189.8999999999</v>
      </c>
    </row>
    <row r="25" spans="1:6" x14ac:dyDescent="0.25">
      <c r="A25" s="3" t="s">
        <v>16</v>
      </c>
      <c r="C25" s="4">
        <f>+C26</f>
        <v>4305420</v>
      </c>
      <c r="D25" s="25">
        <f>+D26+D32</f>
        <v>44986729.560000002</v>
      </c>
      <c r="E25" s="25">
        <f>+E26+E27+E28+E30+E31+E32+E34</f>
        <v>59490478.43</v>
      </c>
      <c r="F25" s="25">
        <f>+F26+F27+F28+F30+F31+F32+F34</f>
        <v>42607104.669999994</v>
      </c>
    </row>
    <row r="26" spans="1:6" ht="30" x14ac:dyDescent="0.25">
      <c r="A26" s="8" t="s">
        <v>17</v>
      </c>
      <c r="C26" s="22">
        <v>4305420</v>
      </c>
      <c r="D26" s="22">
        <v>14988681.140000001</v>
      </c>
      <c r="E26" s="22">
        <v>20110546.609999999</v>
      </c>
      <c r="F26" s="22">
        <v>11306206.529999999</v>
      </c>
    </row>
    <row r="27" spans="1:6" x14ac:dyDescent="0.25">
      <c r="A27" s="8" t="s">
        <v>18</v>
      </c>
      <c r="C27" s="6"/>
      <c r="E27" s="22">
        <v>10835041.630000001</v>
      </c>
      <c r="F27" s="22">
        <v>5248821.43</v>
      </c>
    </row>
    <row r="28" spans="1:6" ht="30" x14ac:dyDescent="0.25">
      <c r="A28" s="8" t="s">
        <v>19</v>
      </c>
      <c r="C28" s="6"/>
      <c r="E28" s="22">
        <v>870511.96</v>
      </c>
      <c r="F28" s="22">
        <v>1482465.16</v>
      </c>
    </row>
    <row r="29" spans="1:6" x14ac:dyDescent="0.25">
      <c r="A29" s="8" t="s">
        <v>20</v>
      </c>
      <c r="C29" s="6"/>
    </row>
    <row r="30" spans="1:6" ht="30" x14ac:dyDescent="0.25">
      <c r="A30" s="8" t="s">
        <v>21</v>
      </c>
      <c r="C30" s="6"/>
      <c r="E30" s="22">
        <v>2660913.4300000002</v>
      </c>
      <c r="F30" s="22">
        <v>239516.4</v>
      </c>
    </row>
    <row r="31" spans="1:6" ht="30" x14ac:dyDescent="0.25">
      <c r="A31" s="8" t="s">
        <v>22</v>
      </c>
      <c r="C31" s="6"/>
      <c r="E31" s="22">
        <v>3328711.48</v>
      </c>
      <c r="F31" s="22">
        <v>254754.14</v>
      </c>
    </row>
    <row r="32" spans="1:6" ht="30" x14ac:dyDescent="0.25">
      <c r="A32" s="8" t="s">
        <v>23</v>
      </c>
      <c r="C32" s="6"/>
      <c r="D32" s="22">
        <v>29998048.420000002</v>
      </c>
      <c r="E32" s="22">
        <v>16861010.699999999</v>
      </c>
      <c r="F32" s="22">
        <v>18736821.149999999</v>
      </c>
    </row>
    <row r="33" spans="1:6" ht="45" x14ac:dyDescent="0.25">
      <c r="A33" s="8" t="s">
        <v>40</v>
      </c>
      <c r="C33" s="6"/>
      <c r="F33" s="22"/>
    </row>
    <row r="34" spans="1:6" x14ac:dyDescent="0.25">
      <c r="A34" s="8" t="s">
        <v>24</v>
      </c>
      <c r="C34" s="6"/>
      <c r="E34" s="22">
        <v>4823742.62</v>
      </c>
      <c r="F34" s="22">
        <v>5338519.8600000003</v>
      </c>
    </row>
    <row r="35" spans="1:6" x14ac:dyDescent="0.25">
      <c r="A35" s="3" t="s">
        <v>25</v>
      </c>
      <c r="C35" s="4">
        <f>+C36+C42</f>
        <v>415168461.11000001</v>
      </c>
      <c r="D35" s="25">
        <f>+D36+D41+D42</f>
        <v>535624260.33999997</v>
      </c>
      <c r="E35" s="25">
        <f>+E36+E42</f>
        <v>495964663.64999998</v>
      </c>
      <c r="F35" s="26">
        <f>+F36+F42</f>
        <v>415964574.27999997</v>
      </c>
    </row>
    <row r="36" spans="1:6" ht="30" x14ac:dyDescent="0.25">
      <c r="A36" s="8" t="s">
        <v>26</v>
      </c>
      <c r="C36" s="22">
        <v>415069366.11000001</v>
      </c>
      <c r="D36" s="22">
        <v>535068683.33999997</v>
      </c>
      <c r="E36" s="22">
        <v>495865568.64999998</v>
      </c>
      <c r="F36" s="22">
        <v>415865479.27999997</v>
      </c>
    </row>
    <row r="37" spans="1:6" ht="30" x14ac:dyDescent="0.25">
      <c r="A37" s="8" t="s">
        <v>41</v>
      </c>
      <c r="C37" s="6"/>
    </row>
    <row r="38" spans="1:6" ht="30" x14ac:dyDescent="0.25">
      <c r="A38" s="8" t="s">
        <v>42</v>
      </c>
      <c r="C38" s="6"/>
    </row>
    <row r="39" spans="1:6" ht="30" x14ac:dyDescent="0.25">
      <c r="A39" s="8" t="s">
        <v>43</v>
      </c>
      <c r="C39" s="6"/>
    </row>
    <row r="40" spans="1:6" ht="30" x14ac:dyDescent="0.25">
      <c r="A40" s="8" t="s">
        <v>44</v>
      </c>
      <c r="C40" s="6"/>
    </row>
    <row r="41" spans="1:6" ht="30" x14ac:dyDescent="0.25">
      <c r="A41" s="8" t="s">
        <v>27</v>
      </c>
      <c r="C41" s="6"/>
      <c r="D41" s="22">
        <v>456482</v>
      </c>
    </row>
    <row r="42" spans="1:6" ht="30" x14ac:dyDescent="0.25">
      <c r="A42" s="8" t="s">
        <v>45</v>
      </c>
      <c r="C42" s="22">
        <v>99095</v>
      </c>
      <c r="D42" s="22">
        <v>99095</v>
      </c>
      <c r="E42" s="22">
        <v>99095</v>
      </c>
      <c r="F42" s="22">
        <v>99095</v>
      </c>
    </row>
    <row r="43" spans="1:6" x14ac:dyDescent="0.25">
      <c r="A43" s="3" t="s">
        <v>46</v>
      </c>
      <c r="C43" s="4"/>
    </row>
    <row r="44" spans="1:6" ht="30" x14ac:dyDescent="0.25">
      <c r="A44" s="8" t="s">
        <v>47</v>
      </c>
      <c r="C44" s="6"/>
    </row>
    <row r="45" spans="1:6" ht="30" x14ac:dyDescent="0.25">
      <c r="A45" s="8" t="s">
        <v>48</v>
      </c>
      <c r="C45" s="6"/>
    </row>
    <row r="46" spans="1:6" ht="30" x14ac:dyDescent="0.25">
      <c r="A46" s="8" t="s">
        <v>49</v>
      </c>
      <c r="C46" s="6"/>
    </row>
    <row r="47" spans="1:6" ht="30" x14ac:dyDescent="0.25">
      <c r="A47" s="8" t="s">
        <v>50</v>
      </c>
      <c r="C47" s="6"/>
    </row>
    <row r="48" spans="1:6" ht="30" x14ac:dyDescent="0.25">
      <c r="A48" s="8" t="s">
        <v>51</v>
      </c>
      <c r="C48" s="6"/>
    </row>
    <row r="49" spans="1:6" ht="30" x14ac:dyDescent="0.25">
      <c r="A49" s="8" t="s">
        <v>52</v>
      </c>
      <c r="C49" s="6"/>
    </row>
    <row r="50" spans="1:6" ht="30" x14ac:dyDescent="0.25">
      <c r="A50" s="8" t="s">
        <v>53</v>
      </c>
      <c r="C50" s="6"/>
      <c r="D50" s="22"/>
    </row>
    <row r="51" spans="1:6" ht="30" x14ac:dyDescent="0.25">
      <c r="A51" s="3" t="s">
        <v>28</v>
      </c>
      <c r="C51" s="4"/>
      <c r="E51" s="25">
        <f>+E52+E53+E56+E59+E60</f>
        <v>14336735.52</v>
      </c>
      <c r="F51" s="25">
        <f>+F52+F53+F55+F56+F57</f>
        <v>140719715.53999999</v>
      </c>
    </row>
    <row r="52" spans="1:6" x14ac:dyDescent="0.25">
      <c r="A52" s="8" t="s">
        <v>29</v>
      </c>
      <c r="C52" s="6"/>
      <c r="D52" s="22"/>
      <c r="E52" s="22">
        <v>10288785.09</v>
      </c>
      <c r="F52" s="22">
        <v>7601995.9199999999</v>
      </c>
    </row>
    <row r="53" spans="1:6" ht="30" x14ac:dyDescent="0.25">
      <c r="A53" s="8" t="s">
        <v>30</v>
      </c>
      <c r="C53" s="6"/>
      <c r="E53" s="22">
        <v>1861671.84</v>
      </c>
      <c r="F53" s="22">
        <v>324972</v>
      </c>
    </row>
    <row r="54" spans="1:6" ht="30" x14ac:dyDescent="0.25">
      <c r="A54" s="8" t="s">
        <v>31</v>
      </c>
      <c r="C54" s="6"/>
    </row>
    <row r="55" spans="1:6" ht="30" x14ac:dyDescent="0.25">
      <c r="A55" s="8" t="s">
        <v>32</v>
      </c>
      <c r="C55" s="6"/>
      <c r="F55" s="22">
        <v>25021127.120000001</v>
      </c>
    </row>
    <row r="56" spans="1:6" ht="30" x14ac:dyDescent="0.25">
      <c r="A56" s="8" t="s">
        <v>33</v>
      </c>
      <c r="C56" s="6"/>
      <c r="E56" s="22">
        <v>1524121.59</v>
      </c>
      <c r="F56" s="22">
        <v>3517120.5</v>
      </c>
    </row>
    <row r="57" spans="1:6" ht="30" x14ac:dyDescent="0.25">
      <c r="A57" s="8" t="s">
        <v>54</v>
      </c>
      <c r="C57" s="6"/>
      <c r="F57" s="22">
        <v>104254500</v>
      </c>
    </row>
    <row r="58" spans="1:6" ht="30" x14ac:dyDescent="0.25">
      <c r="A58" s="8" t="s">
        <v>55</v>
      </c>
      <c r="C58" s="6"/>
    </row>
    <row r="59" spans="1:6" x14ac:dyDescent="0.25">
      <c r="A59" s="8" t="s">
        <v>34</v>
      </c>
      <c r="C59" s="6"/>
      <c r="E59" s="22">
        <v>586637</v>
      </c>
    </row>
    <row r="60" spans="1:6" ht="45" x14ac:dyDescent="0.25">
      <c r="A60" s="8" t="s">
        <v>56</v>
      </c>
      <c r="C60" s="6"/>
      <c r="E60" s="22">
        <v>75520</v>
      </c>
    </row>
    <row r="61" spans="1:6" x14ac:dyDescent="0.25">
      <c r="A61" s="3" t="s">
        <v>57</v>
      </c>
      <c r="C61" s="4"/>
      <c r="F61" s="25">
        <f>+F62</f>
        <v>106722366.48</v>
      </c>
    </row>
    <row r="62" spans="1:6" x14ac:dyDescent="0.25">
      <c r="A62" s="8" t="s">
        <v>58</v>
      </c>
      <c r="C62" s="6"/>
      <c r="F62" s="22">
        <v>106722366.48</v>
      </c>
    </row>
    <row r="63" spans="1:6" x14ac:dyDescent="0.25">
      <c r="A63" s="8" t="s">
        <v>59</v>
      </c>
      <c r="C63" s="6"/>
    </row>
    <row r="64" spans="1:6" ht="30" x14ac:dyDescent="0.25">
      <c r="A64" s="8" t="s">
        <v>60</v>
      </c>
      <c r="C64" s="6"/>
    </row>
    <row r="65" spans="1:14" ht="45" x14ac:dyDescent="0.25">
      <c r="A65" s="8" t="s">
        <v>61</v>
      </c>
      <c r="C65" s="6"/>
    </row>
    <row r="66" spans="1:14" ht="30" x14ac:dyDescent="0.25">
      <c r="A66" s="3" t="s">
        <v>62</v>
      </c>
      <c r="C66" s="4"/>
    </row>
    <row r="67" spans="1:14" x14ac:dyDescent="0.25">
      <c r="A67" s="8" t="s">
        <v>63</v>
      </c>
      <c r="C67" s="6"/>
    </row>
    <row r="68" spans="1:14" ht="30" x14ac:dyDescent="0.25">
      <c r="A68" s="8" t="s">
        <v>64</v>
      </c>
      <c r="C68" s="6"/>
    </row>
    <row r="69" spans="1:14" x14ac:dyDescent="0.25">
      <c r="A69" s="3" t="s">
        <v>65</v>
      </c>
      <c r="C69" s="4"/>
    </row>
    <row r="70" spans="1:14" ht="30" x14ac:dyDescent="0.25">
      <c r="A70" s="8" t="s">
        <v>66</v>
      </c>
      <c r="C70" s="6"/>
    </row>
    <row r="71" spans="1:14" ht="30" x14ac:dyDescent="0.25">
      <c r="A71" s="8" t="s">
        <v>67</v>
      </c>
      <c r="C71" s="6"/>
    </row>
    <row r="72" spans="1:14" ht="30" x14ac:dyDescent="0.25">
      <c r="A72" s="8" t="s">
        <v>68</v>
      </c>
      <c r="C72" s="6"/>
    </row>
    <row r="73" spans="1:14" x14ac:dyDescent="0.25">
      <c r="A73" s="10" t="s">
        <v>35</v>
      </c>
      <c r="B73" s="7"/>
      <c r="C73" s="24">
        <f>+C9+C15+C25+C35</f>
        <v>504424127.06999999</v>
      </c>
      <c r="D73" s="24">
        <f>+D35+D25+D15+D9</f>
        <v>673337626.68999994</v>
      </c>
      <c r="E73" s="24">
        <f>+E9+E15+E25+E35+E51</f>
        <v>677791855.55999994</v>
      </c>
      <c r="F73" s="24">
        <f>+F61+F51+F35+F25+F15+F9</f>
        <v>805149115.66999984</v>
      </c>
      <c r="G73" s="7"/>
      <c r="H73" s="7"/>
      <c r="I73" s="7"/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69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70</v>
      </c>
      <c r="C76" s="4"/>
    </row>
    <row r="77" spans="1:14" ht="30" x14ac:dyDescent="0.25">
      <c r="A77" s="8" t="s">
        <v>71</v>
      </c>
      <c r="C77" s="6"/>
    </row>
    <row r="78" spans="1:14" ht="30" x14ac:dyDescent="0.25">
      <c r="A78" s="8" t="s">
        <v>72</v>
      </c>
      <c r="C78" s="6"/>
    </row>
    <row r="79" spans="1:14" x14ac:dyDescent="0.25">
      <c r="A79" s="3" t="s">
        <v>73</v>
      </c>
      <c r="C79" s="4"/>
    </row>
    <row r="80" spans="1:14" ht="30" x14ac:dyDescent="0.25">
      <c r="A80" s="8" t="s">
        <v>74</v>
      </c>
      <c r="C80" s="6"/>
    </row>
    <row r="81" spans="1:14" ht="30" x14ac:dyDescent="0.25">
      <c r="A81" s="8" t="s">
        <v>75</v>
      </c>
      <c r="C81" s="6"/>
    </row>
    <row r="82" spans="1:14" ht="30" x14ac:dyDescent="0.25">
      <c r="A82" s="3" t="s">
        <v>76</v>
      </c>
      <c r="C82" s="4"/>
    </row>
    <row r="83" spans="1:14" ht="30" x14ac:dyDescent="0.25">
      <c r="A83" s="8" t="s">
        <v>77</v>
      </c>
      <c r="C83" s="6"/>
    </row>
    <row r="84" spans="1:14" x14ac:dyDescent="0.25">
      <c r="A84" s="10" t="s">
        <v>78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79</v>
      </c>
      <c r="B86" s="15"/>
      <c r="C86" s="23">
        <f>+C9+C15+C25+C35</f>
        <v>504424127.06999999</v>
      </c>
      <c r="D86" s="23">
        <f>+D73</f>
        <v>673337626.68999994</v>
      </c>
      <c r="E86" s="23">
        <f>+E73</f>
        <v>677791855.55999994</v>
      </c>
      <c r="F86" s="23">
        <f>+F73</f>
        <v>805149115.66999984</v>
      </c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104</v>
      </c>
    </row>
    <row r="88" spans="1:14" x14ac:dyDescent="0.25">
      <c r="A88" t="s">
        <v>102</v>
      </c>
    </row>
    <row r="89" spans="1:14" x14ac:dyDescent="0.25">
      <c r="A89" t="s">
        <v>103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18"/>
  <sheetViews>
    <sheetView tabSelected="1" view="pageBreakPreview" topLeftCell="A77" zoomScale="115" zoomScaleNormal="100" zoomScaleSheetLayoutView="115" workbookViewId="0">
      <selection activeCell="G92" sqref="G92"/>
    </sheetView>
  </sheetViews>
  <sheetFormatPr baseColWidth="10" defaultRowHeight="15" x14ac:dyDescent="0.25"/>
  <cols>
    <col min="1" max="1" width="11" customWidth="1"/>
    <col min="2" max="2" width="80.7109375" customWidth="1"/>
    <col min="3" max="12" width="13" style="32" bestFit="1" customWidth="1"/>
    <col min="13" max="14" width="14.140625" style="32" bestFit="1" customWidth="1"/>
    <col min="15" max="15" width="15.28515625" style="56" bestFit="1" customWidth="1"/>
  </cols>
  <sheetData>
    <row r="1" spans="1:18" ht="15.75" x14ac:dyDescent="0.25">
      <c r="A1" s="30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0"/>
      <c r="P1" s="30"/>
      <c r="Q1" s="30"/>
      <c r="R1" s="30"/>
    </row>
    <row r="2" spans="1:18" ht="18.75" customHeight="1" x14ac:dyDescent="0.25">
      <c r="A2" s="30"/>
      <c r="B2" s="78" t="s">
        <v>125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30"/>
      <c r="Q2" s="30"/>
      <c r="R2" s="30"/>
    </row>
    <row r="3" spans="1:18" s="27" customFormat="1" ht="18.75" x14ac:dyDescent="0.25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53"/>
      <c r="P3" s="36"/>
      <c r="Q3" s="36"/>
      <c r="R3" s="36"/>
    </row>
    <row r="4" spans="1:18" ht="15.75" x14ac:dyDescent="0.25">
      <c r="A4" s="30"/>
      <c r="B4" s="78">
        <v>2025</v>
      </c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30"/>
      <c r="Q4" s="30"/>
      <c r="R4" s="30"/>
    </row>
    <row r="5" spans="1:18" ht="15.75" x14ac:dyDescent="0.25">
      <c r="A5" s="30"/>
      <c r="B5" s="78" t="s">
        <v>105</v>
      </c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30"/>
      <c r="Q5" s="30"/>
      <c r="R5" s="30"/>
    </row>
    <row r="6" spans="1:18" ht="15.75" x14ac:dyDescent="0.25">
      <c r="A6" s="30"/>
      <c r="B6" s="79" t="s">
        <v>36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30"/>
      <c r="Q6" s="30"/>
      <c r="R6" s="30"/>
    </row>
    <row r="7" spans="1:18" ht="15.75" x14ac:dyDescent="0.25">
      <c r="A7" s="30"/>
      <c r="B7" s="30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0"/>
      <c r="Q7" s="30"/>
      <c r="R7" s="30"/>
    </row>
    <row r="8" spans="1:18" ht="15.75" x14ac:dyDescent="0.25">
      <c r="A8" s="30"/>
      <c r="B8" s="66" t="s">
        <v>0</v>
      </c>
      <c r="C8" s="67" t="s">
        <v>80</v>
      </c>
      <c r="D8" s="67" t="s">
        <v>81</v>
      </c>
      <c r="E8" s="67" t="s">
        <v>128</v>
      </c>
      <c r="F8" s="67" t="s">
        <v>83</v>
      </c>
      <c r="G8" s="67" t="s">
        <v>84</v>
      </c>
      <c r="H8" s="67" t="s">
        <v>85</v>
      </c>
      <c r="I8" s="67" t="s">
        <v>86</v>
      </c>
      <c r="J8" s="67" t="s">
        <v>87</v>
      </c>
      <c r="K8" s="67" t="s">
        <v>88</v>
      </c>
      <c r="L8" s="67" t="s">
        <v>129</v>
      </c>
      <c r="M8" s="67" t="s">
        <v>90</v>
      </c>
      <c r="N8" s="67" t="s">
        <v>91</v>
      </c>
      <c r="O8" s="65" t="s">
        <v>127</v>
      </c>
      <c r="P8" s="30"/>
      <c r="Q8" s="30"/>
      <c r="R8" s="30"/>
    </row>
    <row r="9" spans="1:18" ht="15.75" x14ac:dyDescent="0.25">
      <c r="A9" s="30"/>
      <c r="B9" s="37" t="s">
        <v>1</v>
      </c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54"/>
      <c r="P9" s="30"/>
      <c r="Q9" s="30"/>
      <c r="R9" s="30"/>
    </row>
    <row r="10" spans="1:18" s="28" customFormat="1" ht="15.75" x14ac:dyDescent="0.25">
      <c r="A10" s="57"/>
      <c r="B10" s="39" t="s">
        <v>2</v>
      </c>
      <c r="C10" s="40">
        <f t="shared" ref="C10:D10" si="0">+C11+C12+C13+C14+C15</f>
        <v>7598997</v>
      </c>
      <c r="D10" s="40">
        <f t="shared" si="0"/>
        <v>7598997</v>
      </c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33"/>
      <c r="P10" s="57"/>
      <c r="Q10" s="57"/>
      <c r="R10" s="57"/>
    </row>
    <row r="11" spans="1:18" ht="15.75" x14ac:dyDescent="0.25">
      <c r="A11" s="30"/>
      <c r="B11" s="41" t="s">
        <v>3</v>
      </c>
      <c r="C11" s="42">
        <v>7202600</v>
      </c>
      <c r="D11" s="42">
        <v>7202600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34"/>
      <c r="P11" s="30"/>
      <c r="Q11" s="30"/>
      <c r="R11" s="30"/>
    </row>
    <row r="12" spans="1:18" ht="15.75" x14ac:dyDescent="0.25">
      <c r="A12" s="30"/>
      <c r="B12" s="41" t="s">
        <v>4</v>
      </c>
      <c r="C12" s="42">
        <v>385205.5</v>
      </c>
      <c r="D12" s="42">
        <v>385205.5</v>
      </c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34"/>
      <c r="P12" s="30"/>
      <c r="Q12" s="30"/>
      <c r="R12" s="30"/>
    </row>
    <row r="13" spans="1:18" ht="15.75" x14ac:dyDescent="0.25">
      <c r="A13" s="30"/>
      <c r="B13" s="41" t="s">
        <v>38</v>
      </c>
      <c r="C13" s="43">
        <v>0</v>
      </c>
      <c r="D13" s="43">
        <v>0</v>
      </c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34"/>
      <c r="P13" s="30"/>
      <c r="Q13" s="30"/>
      <c r="R13" s="30"/>
    </row>
    <row r="14" spans="1:18" ht="15.75" x14ac:dyDescent="0.25">
      <c r="A14" s="30"/>
      <c r="B14" s="41" t="s">
        <v>5</v>
      </c>
      <c r="C14" s="44">
        <v>0</v>
      </c>
      <c r="D14" s="44">
        <v>0</v>
      </c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34"/>
      <c r="P14" s="30"/>
      <c r="Q14" s="30"/>
      <c r="R14" s="30"/>
    </row>
    <row r="15" spans="1:18" ht="15.75" x14ac:dyDescent="0.25">
      <c r="A15" s="30"/>
      <c r="B15" s="41" t="s">
        <v>6</v>
      </c>
      <c r="C15" s="42">
        <v>11191.5</v>
      </c>
      <c r="D15" s="42">
        <v>11191.5</v>
      </c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34"/>
      <c r="P15" s="30"/>
      <c r="Q15" s="30"/>
      <c r="R15" s="30"/>
    </row>
    <row r="16" spans="1:18" s="28" customFormat="1" ht="15.75" x14ac:dyDescent="0.25">
      <c r="A16" s="57"/>
      <c r="B16" s="39" t="s">
        <v>7</v>
      </c>
      <c r="C16" s="40">
        <f t="shared" ref="C16:D16" si="1">+C17+C18+C19+C20+C21+C22+C23+C24+C25</f>
        <v>531458.9</v>
      </c>
      <c r="D16" s="40">
        <f t="shared" si="1"/>
        <v>1117007.51</v>
      </c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33"/>
      <c r="P16" s="57"/>
      <c r="Q16" s="57"/>
      <c r="R16" s="57"/>
    </row>
    <row r="17" spans="1:18" ht="15.75" x14ac:dyDescent="0.25">
      <c r="A17" s="30"/>
      <c r="B17" s="41" t="s">
        <v>8</v>
      </c>
      <c r="C17" s="42">
        <v>221508.9</v>
      </c>
      <c r="D17" s="42">
        <v>234391.83</v>
      </c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34"/>
      <c r="P17" s="30"/>
      <c r="Q17" s="30"/>
      <c r="R17" s="30"/>
    </row>
    <row r="18" spans="1:18" ht="13.5" customHeight="1" x14ac:dyDescent="0.25">
      <c r="A18" s="30"/>
      <c r="B18" s="41" t="s">
        <v>9</v>
      </c>
      <c r="C18" s="44">
        <v>0</v>
      </c>
      <c r="D18" s="44">
        <v>0</v>
      </c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34"/>
      <c r="P18" s="30"/>
      <c r="Q18" s="30"/>
      <c r="R18" s="30"/>
    </row>
    <row r="19" spans="1:18" ht="15.75" x14ac:dyDescent="0.25">
      <c r="A19" s="30"/>
      <c r="B19" s="41" t="s">
        <v>10</v>
      </c>
      <c r="C19" s="42">
        <v>299900</v>
      </c>
      <c r="D19" s="42">
        <v>299850</v>
      </c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34"/>
      <c r="P19" s="30"/>
      <c r="Q19" s="30"/>
      <c r="R19" s="30"/>
    </row>
    <row r="20" spans="1:18" ht="15.75" x14ac:dyDescent="0.25">
      <c r="A20" s="30"/>
      <c r="B20" s="41" t="s">
        <v>11</v>
      </c>
      <c r="C20" s="44">
        <v>0</v>
      </c>
      <c r="D20" s="44">
        <v>0</v>
      </c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34"/>
      <c r="P20" s="30"/>
      <c r="Q20" s="30"/>
      <c r="R20" s="30"/>
    </row>
    <row r="21" spans="1:18" ht="15.75" x14ac:dyDescent="0.25">
      <c r="A21" s="30"/>
      <c r="B21" s="41" t="s">
        <v>12</v>
      </c>
      <c r="C21" s="42">
        <v>0</v>
      </c>
      <c r="D21" s="42">
        <v>0</v>
      </c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34"/>
      <c r="P21" s="30"/>
      <c r="Q21" s="30"/>
      <c r="R21" s="30"/>
    </row>
    <row r="22" spans="1:18" ht="15.75" x14ac:dyDescent="0.25">
      <c r="A22" s="30"/>
      <c r="B22" s="41" t="s">
        <v>13</v>
      </c>
      <c r="C22" s="44">
        <v>10050</v>
      </c>
      <c r="D22" s="44">
        <v>582765.68000000005</v>
      </c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34"/>
      <c r="P22" s="30"/>
      <c r="Q22" s="30"/>
      <c r="R22" s="30"/>
    </row>
    <row r="23" spans="1:18" ht="31.5" x14ac:dyDescent="0.25">
      <c r="A23" s="30"/>
      <c r="B23" s="41" t="s">
        <v>14</v>
      </c>
      <c r="C23" s="44">
        <v>0</v>
      </c>
      <c r="D23" s="44">
        <v>0</v>
      </c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34"/>
      <c r="P23" s="30"/>
      <c r="Q23" s="30"/>
      <c r="R23" s="30"/>
    </row>
    <row r="24" spans="1:18" ht="15.75" x14ac:dyDescent="0.25">
      <c r="A24" s="30"/>
      <c r="B24" s="41" t="s">
        <v>15</v>
      </c>
      <c r="C24" s="42">
        <v>0</v>
      </c>
      <c r="D24" s="42">
        <v>0</v>
      </c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34"/>
      <c r="P24" s="30"/>
      <c r="Q24" s="30"/>
      <c r="R24" s="30"/>
    </row>
    <row r="25" spans="1:18" ht="15.75" x14ac:dyDescent="0.25">
      <c r="A25" s="30"/>
      <c r="B25" s="41" t="s">
        <v>39</v>
      </c>
      <c r="C25" s="44">
        <v>0</v>
      </c>
      <c r="D25" s="44">
        <v>0</v>
      </c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34"/>
      <c r="P25" s="30"/>
      <c r="Q25" s="30"/>
      <c r="R25" s="30"/>
    </row>
    <row r="26" spans="1:18" s="28" customFormat="1" ht="15.75" x14ac:dyDescent="0.25">
      <c r="A26" s="57"/>
      <c r="B26" s="39" t="s">
        <v>16</v>
      </c>
      <c r="C26" s="40">
        <f t="shared" ref="C26:D26" si="2">+C27+C28+C29+C30+C31+C32+C33+C34+C35</f>
        <v>798560</v>
      </c>
      <c r="D26" s="40">
        <f t="shared" si="2"/>
        <v>799680</v>
      </c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33"/>
      <c r="P26" s="57"/>
      <c r="Q26" s="57"/>
      <c r="R26" s="57"/>
    </row>
    <row r="27" spans="1:18" ht="17.25" customHeight="1" x14ac:dyDescent="0.25">
      <c r="A27" s="30"/>
      <c r="B27" s="41" t="s">
        <v>17</v>
      </c>
      <c r="C27" s="42">
        <v>798560</v>
      </c>
      <c r="D27" s="42">
        <v>799680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34"/>
      <c r="P27" s="30"/>
      <c r="Q27" s="30"/>
      <c r="R27" s="30"/>
    </row>
    <row r="28" spans="1:18" ht="15.75" x14ac:dyDescent="0.25">
      <c r="A28" s="30"/>
      <c r="B28" s="41" t="s">
        <v>18</v>
      </c>
      <c r="C28" s="44">
        <v>0</v>
      </c>
      <c r="D28" s="44">
        <v>0</v>
      </c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34"/>
      <c r="P28" s="30"/>
      <c r="Q28" s="30"/>
      <c r="R28" s="30"/>
    </row>
    <row r="29" spans="1:18" ht="15.75" x14ac:dyDescent="0.25">
      <c r="A29" s="30"/>
      <c r="B29" s="41" t="s">
        <v>19</v>
      </c>
      <c r="C29" s="44">
        <v>0</v>
      </c>
      <c r="D29" s="44">
        <v>0</v>
      </c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34"/>
      <c r="P29" s="30"/>
      <c r="Q29" s="30"/>
      <c r="R29" s="30"/>
    </row>
    <row r="30" spans="1:18" ht="15.75" x14ac:dyDescent="0.25">
      <c r="A30" s="30"/>
      <c r="B30" s="41" t="s">
        <v>20</v>
      </c>
      <c r="C30" s="44">
        <v>0</v>
      </c>
      <c r="D30" s="44">
        <v>0</v>
      </c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34"/>
      <c r="P30" s="30"/>
      <c r="Q30" s="30"/>
      <c r="R30" s="30"/>
    </row>
    <row r="31" spans="1:18" ht="15.75" x14ac:dyDescent="0.25">
      <c r="A31" s="30"/>
      <c r="B31" s="41" t="s">
        <v>21</v>
      </c>
      <c r="C31" s="44">
        <v>0</v>
      </c>
      <c r="D31" s="44">
        <v>0</v>
      </c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34"/>
      <c r="P31" s="30"/>
      <c r="Q31" s="30"/>
      <c r="R31" s="30"/>
    </row>
    <row r="32" spans="1:18" ht="15.75" x14ac:dyDescent="0.25">
      <c r="A32" s="30"/>
      <c r="B32" s="41" t="s">
        <v>22</v>
      </c>
      <c r="C32" s="44">
        <v>0</v>
      </c>
      <c r="D32" s="44">
        <v>0</v>
      </c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34"/>
      <c r="P32" s="30"/>
      <c r="Q32" s="30"/>
      <c r="R32" s="30"/>
    </row>
    <row r="33" spans="1:18" ht="15.75" x14ac:dyDescent="0.25">
      <c r="A33" s="30"/>
      <c r="B33" s="41" t="s">
        <v>23</v>
      </c>
      <c r="C33" s="44">
        <v>0</v>
      </c>
      <c r="D33" s="44">
        <v>0</v>
      </c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34"/>
      <c r="P33" s="30"/>
      <c r="Q33" s="30"/>
      <c r="R33" s="30"/>
    </row>
    <row r="34" spans="1:18" ht="31.5" x14ac:dyDescent="0.25">
      <c r="A34" s="30"/>
      <c r="B34" s="41" t="s">
        <v>40</v>
      </c>
      <c r="C34" s="44">
        <v>0</v>
      </c>
      <c r="D34" s="44">
        <v>0</v>
      </c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34"/>
      <c r="P34" s="30"/>
      <c r="Q34" s="30"/>
      <c r="R34" s="30"/>
    </row>
    <row r="35" spans="1:18" ht="15.75" x14ac:dyDescent="0.25">
      <c r="A35" s="30"/>
      <c r="B35" s="41" t="s">
        <v>24</v>
      </c>
      <c r="C35" s="44">
        <v>0</v>
      </c>
      <c r="D35" s="44">
        <v>0</v>
      </c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34"/>
      <c r="P35" s="30"/>
      <c r="Q35" s="30"/>
      <c r="R35" s="30"/>
    </row>
    <row r="36" spans="1:18" s="28" customFormat="1" ht="15.75" x14ac:dyDescent="0.25">
      <c r="A36" s="57"/>
      <c r="B36" s="39" t="s">
        <v>25</v>
      </c>
      <c r="C36" s="45">
        <f t="shared" ref="C36:D36" si="3">+C37+C38+C39+C40+C41+C42+C43</f>
        <v>0</v>
      </c>
      <c r="D36" s="45">
        <f t="shared" si="3"/>
        <v>0</v>
      </c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33"/>
      <c r="P36" s="57"/>
      <c r="Q36" s="57"/>
      <c r="R36" s="57"/>
    </row>
    <row r="37" spans="1:18" ht="15.75" x14ac:dyDescent="0.25">
      <c r="A37" s="30"/>
      <c r="B37" s="41" t="s">
        <v>26</v>
      </c>
      <c r="C37" s="44">
        <v>0</v>
      </c>
      <c r="D37" s="44">
        <v>0</v>
      </c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34"/>
      <c r="P37" s="30"/>
      <c r="Q37" s="30"/>
      <c r="R37" s="30"/>
    </row>
    <row r="38" spans="1:18" ht="15.75" x14ac:dyDescent="0.25">
      <c r="A38" s="30"/>
      <c r="B38" s="41" t="s">
        <v>41</v>
      </c>
      <c r="C38" s="44">
        <v>0</v>
      </c>
      <c r="D38" s="44">
        <v>0</v>
      </c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34"/>
      <c r="P38" s="30"/>
      <c r="Q38" s="30"/>
      <c r="R38" s="30"/>
    </row>
    <row r="39" spans="1:18" ht="15.75" x14ac:dyDescent="0.25">
      <c r="A39" s="30"/>
      <c r="B39" s="41" t="s">
        <v>42</v>
      </c>
      <c r="C39" s="44">
        <v>0</v>
      </c>
      <c r="D39" s="44">
        <v>0</v>
      </c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34"/>
      <c r="P39" s="30"/>
      <c r="Q39" s="30"/>
      <c r="R39" s="30"/>
    </row>
    <row r="40" spans="1:18" ht="15.75" x14ac:dyDescent="0.25">
      <c r="A40" s="30"/>
      <c r="B40" s="41" t="s">
        <v>43</v>
      </c>
      <c r="C40" s="44">
        <v>0</v>
      </c>
      <c r="D40" s="44">
        <v>0</v>
      </c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34"/>
      <c r="P40" s="30"/>
      <c r="Q40" s="30"/>
      <c r="R40" s="30"/>
    </row>
    <row r="41" spans="1:18" ht="15.75" x14ac:dyDescent="0.25">
      <c r="A41" s="30"/>
      <c r="B41" s="41" t="s">
        <v>44</v>
      </c>
      <c r="C41" s="44">
        <v>0</v>
      </c>
      <c r="D41" s="44">
        <v>0</v>
      </c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34"/>
      <c r="P41" s="30"/>
      <c r="Q41" s="30"/>
      <c r="R41" s="30"/>
    </row>
    <row r="42" spans="1:18" ht="15.75" x14ac:dyDescent="0.25">
      <c r="A42" s="30"/>
      <c r="B42" s="41" t="s">
        <v>27</v>
      </c>
      <c r="C42" s="44">
        <v>0</v>
      </c>
      <c r="D42" s="44">
        <v>0</v>
      </c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34"/>
      <c r="P42" s="30"/>
      <c r="Q42" s="30"/>
      <c r="R42" s="30"/>
    </row>
    <row r="43" spans="1:18" ht="15.75" x14ac:dyDescent="0.25">
      <c r="A43" s="30"/>
      <c r="B43" s="41" t="s">
        <v>45</v>
      </c>
      <c r="C43" s="44">
        <v>0</v>
      </c>
      <c r="D43" s="44">
        <v>0</v>
      </c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34"/>
      <c r="P43" s="30"/>
      <c r="Q43" s="30"/>
      <c r="R43" s="30"/>
    </row>
    <row r="44" spans="1:18" s="28" customFormat="1" ht="15.75" x14ac:dyDescent="0.25">
      <c r="A44" s="57"/>
      <c r="B44" s="39" t="s">
        <v>46</v>
      </c>
      <c r="C44" s="45">
        <f t="shared" ref="C44:D44" si="4">+C45+C46+C47+C48+C49+C50+C51</f>
        <v>0</v>
      </c>
      <c r="D44" s="45">
        <f t="shared" si="4"/>
        <v>0</v>
      </c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33"/>
      <c r="P44" s="57"/>
      <c r="Q44" s="57"/>
      <c r="R44" s="57"/>
    </row>
    <row r="45" spans="1:18" ht="15.75" x14ac:dyDescent="0.25">
      <c r="A45" s="30"/>
      <c r="B45" s="41" t="s">
        <v>47</v>
      </c>
      <c r="C45" s="44">
        <v>0</v>
      </c>
      <c r="D45" s="44">
        <v>0</v>
      </c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34"/>
      <c r="P45" s="30"/>
      <c r="Q45" s="30"/>
      <c r="R45" s="30"/>
    </row>
    <row r="46" spans="1:18" ht="15.75" x14ac:dyDescent="0.25">
      <c r="A46" s="30"/>
      <c r="B46" s="41" t="s">
        <v>48</v>
      </c>
      <c r="C46" s="44">
        <v>0</v>
      </c>
      <c r="D46" s="44">
        <v>0</v>
      </c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34"/>
      <c r="P46" s="30"/>
      <c r="Q46" s="30"/>
      <c r="R46" s="30"/>
    </row>
    <row r="47" spans="1:18" ht="15.75" x14ac:dyDescent="0.25">
      <c r="A47" s="30"/>
      <c r="B47" s="41" t="s">
        <v>49</v>
      </c>
      <c r="C47" s="44">
        <v>0</v>
      </c>
      <c r="D47" s="44">
        <v>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34"/>
      <c r="P47" s="30"/>
      <c r="Q47" s="30"/>
      <c r="R47" s="30"/>
    </row>
    <row r="48" spans="1:18" ht="15.75" x14ac:dyDescent="0.25">
      <c r="A48" s="30"/>
      <c r="B48" s="41" t="s">
        <v>50</v>
      </c>
      <c r="C48" s="44">
        <v>0</v>
      </c>
      <c r="D48" s="44">
        <v>0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34"/>
      <c r="P48" s="30"/>
      <c r="Q48" s="30"/>
      <c r="R48" s="30"/>
    </row>
    <row r="49" spans="1:18" ht="15.75" x14ac:dyDescent="0.25">
      <c r="A49" s="30"/>
      <c r="B49" s="41" t="s">
        <v>51</v>
      </c>
      <c r="C49" s="44">
        <v>0</v>
      </c>
      <c r="D49" s="44">
        <v>0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34"/>
      <c r="P49" s="30"/>
      <c r="Q49" s="30"/>
      <c r="R49" s="30"/>
    </row>
    <row r="50" spans="1:18" ht="15.75" x14ac:dyDescent="0.25">
      <c r="A50" s="30"/>
      <c r="B50" s="41" t="s">
        <v>52</v>
      </c>
      <c r="C50" s="44">
        <v>0</v>
      </c>
      <c r="D50" s="44">
        <v>0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34"/>
      <c r="P50" s="30"/>
      <c r="Q50" s="30"/>
      <c r="R50" s="30"/>
    </row>
    <row r="51" spans="1:18" ht="15.75" x14ac:dyDescent="0.25">
      <c r="A51" s="30"/>
      <c r="B51" s="41" t="s">
        <v>53</v>
      </c>
      <c r="C51" s="44">
        <v>0</v>
      </c>
      <c r="D51" s="44">
        <v>0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34"/>
      <c r="P51" s="30"/>
      <c r="Q51" s="30"/>
      <c r="R51" s="30"/>
    </row>
    <row r="52" spans="1:18" s="28" customFormat="1" ht="15.75" x14ac:dyDescent="0.25">
      <c r="A52" s="57"/>
      <c r="B52" s="39" t="s">
        <v>28</v>
      </c>
      <c r="C52" s="45">
        <f t="shared" ref="C52:D52" si="5">+C53+C54+C55+C56+C57+C58+C59+C60+C61</f>
        <v>0</v>
      </c>
      <c r="D52" s="45">
        <f t="shared" si="5"/>
        <v>0</v>
      </c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33"/>
      <c r="P52" s="57"/>
      <c r="Q52" s="57"/>
      <c r="R52" s="57"/>
    </row>
    <row r="53" spans="1:18" ht="15.75" x14ac:dyDescent="0.25">
      <c r="A53" s="30"/>
      <c r="B53" s="41" t="s">
        <v>29</v>
      </c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34"/>
      <c r="P53" s="30"/>
      <c r="Q53" s="30"/>
      <c r="R53" s="30"/>
    </row>
    <row r="54" spans="1:18" ht="15.75" x14ac:dyDescent="0.25">
      <c r="A54" s="30"/>
      <c r="B54" s="41" t="s">
        <v>30</v>
      </c>
      <c r="C54" s="44">
        <v>0</v>
      </c>
      <c r="D54" s="44">
        <v>0</v>
      </c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34"/>
      <c r="P54" s="30"/>
      <c r="Q54" s="30"/>
      <c r="R54" s="30"/>
    </row>
    <row r="55" spans="1:18" ht="15.75" x14ac:dyDescent="0.25">
      <c r="A55" s="30"/>
      <c r="B55" s="41" t="s">
        <v>31</v>
      </c>
      <c r="C55" s="44">
        <v>0</v>
      </c>
      <c r="D55" s="44">
        <v>0</v>
      </c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34"/>
      <c r="P55" s="30"/>
      <c r="Q55" s="30"/>
      <c r="R55" s="30"/>
    </row>
    <row r="56" spans="1:18" ht="15.75" x14ac:dyDescent="0.25">
      <c r="A56" s="30"/>
      <c r="B56" s="41" t="s">
        <v>32</v>
      </c>
      <c r="C56" s="44">
        <v>0</v>
      </c>
      <c r="D56" s="44">
        <v>0</v>
      </c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34"/>
      <c r="P56" s="30"/>
      <c r="Q56" s="30"/>
      <c r="R56" s="30"/>
    </row>
    <row r="57" spans="1:18" ht="15.75" x14ac:dyDescent="0.25">
      <c r="A57" s="30"/>
      <c r="B57" s="41" t="s">
        <v>33</v>
      </c>
      <c r="C57" s="44">
        <v>0</v>
      </c>
      <c r="D57" s="44">
        <v>0</v>
      </c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34"/>
      <c r="P57" s="30"/>
      <c r="Q57" s="30"/>
      <c r="R57" s="30"/>
    </row>
    <row r="58" spans="1:18" ht="15.75" x14ac:dyDescent="0.25">
      <c r="A58" s="30"/>
      <c r="B58" s="41" t="s">
        <v>54</v>
      </c>
      <c r="C58" s="44">
        <v>0</v>
      </c>
      <c r="D58" s="44">
        <v>0</v>
      </c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34"/>
      <c r="P58" s="30"/>
      <c r="Q58" s="30"/>
      <c r="R58" s="30"/>
    </row>
    <row r="59" spans="1:18" ht="15.75" x14ac:dyDescent="0.25">
      <c r="A59" s="30"/>
      <c r="B59" s="41" t="s">
        <v>55</v>
      </c>
      <c r="C59" s="44">
        <v>0</v>
      </c>
      <c r="D59" s="44">
        <v>0</v>
      </c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34"/>
      <c r="P59" s="30"/>
      <c r="Q59" s="30"/>
      <c r="R59" s="30"/>
    </row>
    <row r="60" spans="1:18" ht="15.75" x14ac:dyDescent="0.25">
      <c r="A60" s="30"/>
      <c r="B60" s="41" t="s">
        <v>34</v>
      </c>
      <c r="C60" s="44">
        <v>0</v>
      </c>
      <c r="D60" s="44">
        <v>0</v>
      </c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34"/>
      <c r="P60" s="30"/>
      <c r="Q60" s="30"/>
      <c r="R60" s="30"/>
    </row>
    <row r="61" spans="1:18" ht="15.75" x14ac:dyDescent="0.25">
      <c r="A61" s="30"/>
      <c r="B61" s="41" t="s">
        <v>56</v>
      </c>
      <c r="C61" s="44">
        <v>0</v>
      </c>
      <c r="D61" s="44">
        <v>0</v>
      </c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34"/>
      <c r="P61" s="30"/>
      <c r="Q61" s="30"/>
      <c r="R61" s="30"/>
    </row>
    <row r="62" spans="1:18" s="28" customFormat="1" ht="15.75" x14ac:dyDescent="0.25">
      <c r="A62" s="57"/>
      <c r="B62" s="39" t="s">
        <v>57</v>
      </c>
      <c r="C62" s="45">
        <f t="shared" ref="C62:D62" si="6">+C63+C64+C65+C66</f>
        <v>0</v>
      </c>
      <c r="D62" s="45">
        <f t="shared" si="6"/>
        <v>0</v>
      </c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33"/>
      <c r="P62" s="57"/>
      <c r="Q62" s="57"/>
      <c r="R62" s="57"/>
    </row>
    <row r="63" spans="1:18" ht="15.75" x14ac:dyDescent="0.25">
      <c r="A63" s="30"/>
      <c r="B63" s="41" t="s">
        <v>58</v>
      </c>
      <c r="C63" s="44">
        <v>0</v>
      </c>
      <c r="D63" s="44">
        <v>0</v>
      </c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34"/>
      <c r="P63" s="30"/>
      <c r="Q63" s="30"/>
      <c r="R63" s="30"/>
    </row>
    <row r="64" spans="1:18" ht="15.75" x14ac:dyDescent="0.25">
      <c r="A64" s="30"/>
      <c r="B64" s="41" t="s">
        <v>59</v>
      </c>
      <c r="C64" s="44">
        <v>0</v>
      </c>
      <c r="D64" s="44">
        <v>0</v>
      </c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34"/>
      <c r="P64" s="30"/>
      <c r="Q64" s="30"/>
      <c r="R64" s="30"/>
    </row>
    <row r="65" spans="1:18" ht="15.75" x14ac:dyDescent="0.25">
      <c r="A65" s="30"/>
      <c r="B65" s="41" t="s">
        <v>60</v>
      </c>
      <c r="C65" s="44">
        <v>0</v>
      </c>
      <c r="D65" s="44">
        <v>0</v>
      </c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34"/>
      <c r="P65" s="30"/>
      <c r="Q65" s="30"/>
      <c r="R65" s="30"/>
    </row>
    <row r="66" spans="1:18" ht="31.5" x14ac:dyDescent="0.25">
      <c r="A66" s="30"/>
      <c r="B66" s="41" t="s">
        <v>61</v>
      </c>
      <c r="C66" s="44">
        <v>0</v>
      </c>
      <c r="D66" s="44">
        <v>0</v>
      </c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34"/>
      <c r="P66" s="30"/>
      <c r="Q66" s="30"/>
      <c r="R66" s="30"/>
    </row>
    <row r="67" spans="1:18" s="28" customFormat="1" ht="15.75" x14ac:dyDescent="0.25">
      <c r="A67" s="57"/>
      <c r="B67" s="39" t="s">
        <v>62</v>
      </c>
      <c r="C67" s="45">
        <f t="shared" ref="C67:D67" si="7">+C68+C69</f>
        <v>0</v>
      </c>
      <c r="D67" s="45">
        <f t="shared" si="7"/>
        <v>0</v>
      </c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33"/>
      <c r="P67" s="57"/>
      <c r="Q67" s="57"/>
      <c r="R67" s="57"/>
    </row>
    <row r="68" spans="1:18" ht="15.75" x14ac:dyDescent="0.25">
      <c r="A68" s="30"/>
      <c r="B68" s="41" t="s">
        <v>63</v>
      </c>
      <c r="C68" s="44">
        <v>0</v>
      </c>
      <c r="D68" s="44">
        <v>0</v>
      </c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34"/>
      <c r="P68" s="30"/>
      <c r="Q68" s="30"/>
      <c r="R68" s="30"/>
    </row>
    <row r="69" spans="1:18" ht="15.75" x14ac:dyDescent="0.25">
      <c r="A69" s="30"/>
      <c r="B69" s="41" t="s">
        <v>64</v>
      </c>
      <c r="C69" s="44">
        <v>0</v>
      </c>
      <c r="D69" s="44">
        <v>0</v>
      </c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34"/>
      <c r="P69" s="30"/>
      <c r="Q69" s="30"/>
      <c r="R69" s="30"/>
    </row>
    <row r="70" spans="1:18" s="28" customFormat="1" ht="15.75" x14ac:dyDescent="0.25">
      <c r="A70" s="57"/>
      <c r="B70" s="39" t="s">
        <v>65</v>
      </c>
      <c r="C70" s="45">
        <f t="shared" ref="C70:D70" si="8">+C71+C72+C73</f>
        <v>0</v>
      </c>
      <c r="D70" s="45">
        <f t="shared" si="8"/>
        <v>0</v>
      </c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34"/>
      <c r="P70" s="57"/>
      <c r="Q70" s="57"/>
      <c r="R70" s="57"/>
    </row>
    <row r="71" spans="1:18" ht="15.75" x14ac:dyDescent="0.25">
      <c r="A71" s="30"/>
      <c r="B71" s="41" t="s">
        <v>66</v>
      </c>
      <c r="C71" s="44">
        <v>0</v>
      </c>
      <c r="D71" s="44">
        <v>0</v>
      </c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34"/>
      <c r="P71" s="30"/>
      <c r="Q71" s="30"/>
      <c r="R71" s="30"/>
    </row>
    <row r="72" spans="1:18" ht="15.75" x14ac:dyDescent="0.25">
      <c r="A72" s="30"/>
      <c r="B72" s="41" t="s">
        <v>67</v>
      </c>
      <c r="C72" s="44">
        <v>0</v>
      </c>
      <c r="D72" s="44">
        <v>0</v>
      </c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34"/>
      <c r="P72" s="30"/>
      <c r="Q72" s="30"/>
      <c r="R72" s="30"/>
    </row>
    <row r="73" spans="1:18" ht="15.75" x14ac:dyDescent="0.25">
      <c r="A73" s="30"/>
      <c r="B73" s="41" t="s">
        <v>68</v>
      </c>
      <c r="C73" s="44">
        <v>0</v>
      </c>
      <c r="D73" s="44">
        <v>0</v>
      </c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34"/>
      <c r="P73" s="30"/>
      <c r="Q73" s="30"/>
      <c r="R73" s="30"/>
    </row>
    <row r="74" spans="1:18" s="28" customFormat="1" ht="15.75" x14ac:dyDescent="0.25">
      <c r="A74" s="57"/>
      <c r="B74" s="58" t="s">
        <v>35</v>
      </c>
      <c r="C74" s="59">
        <f>+C70+C62+C52+C44+C36+C26+C16+C10</f>
        <v>8929015.9000000004</v>
      </c>
      <c r="D74" s="59">
        <f>+D70+D62+D52+D44+D36+D26+D16+D10</f>
        <v>9515684.5099999998</v>
      </c>
      <c r="E74" s="59">
        <f t="shared" ref="E74:H74" si="9">+E70+E67+E62+E52+E44+E36+E26+E16+E10</f>
        <v>0</v>
      </c>
      <c r="F74" s="59">
        <f t="shared" si="9"/>
        <v>0</v>
      </c>
      <c r="G74" s="59">
        <f t="shared" si="9"/>
        <v>0</v>
      </c>
      <c r="H74" s="59">
        <f t="shared" si="9"/>
        <v>0</v>
      </c>
      <c r="I74" s="59">
        <f t="shared" ref="I74:K74" si="10">+I70+I67+I62+I52+I44+I36+I26+I16+I10</f>
        <v>0</v>
      </c>
      <c r="J74" s="59">
        <f t="shared" si="10"/>
        <v>0</v>
      </c>
      <c r="K74" s="59">
        <f t="shared" si="10"/>
        <v>0</v>
      </c>
      <c r="L74" s="59">
        <f t="shared" ref="L74:M74" si="11">+L70+L67+L62+L52+L44+L36+L26+L16+L10</f>
        <v>0</v>
      </c>
      <c r="M74" s="59">
        <f t="shared" si="11"/>
        <v>0</v>
      </c>
      <c r="N74" s="59">
        <f t="shared" ref="N74" si="12">+N70+N67+N62+N52+N44+N36+N26+N16+N10</f>
        <v>0</v>
      </c>
      <c r="O74" s="60">
        <f>+O70+O67+O62+O52+O44+O36+O26+O16+O10</f>
        <v>0</v>
      </c>
      <c r="P74" s="57"/>
      <c r="Q74" s="57"/>
      <c r="R74" s="57"/>
    </row>
    <row r="75" spans="1:18" ht="15.75" x14ac:dyDescent="0.25">
      <c r="A75" s="30"/>
      <c r="B75" s="46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34"/>
      <c r="P75" s="30"/>
      <c r="Q75" s="30"/>
      <c r="R75" s="30"/>
    </row>
    <row r="76" spans="1:18" ht="15.75" x14ac:dyDescent="0.25">
      <c r="A76" s="30"/>
      <c r="B76" s="37" t="s">
        <v>69</v>
      </c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55"/>
      <c r="P76" s="30"/>
      <c r="Q76" s="30"/>
      <c r="R76" s="30"/>
    </row>
    <row r="77" spans="1:18" ht="15.75" x14ac:dyDescent="0.25">
      <c r="A77" s="30"/>
      <c r="B77" s="39" t="s">
        <v>70</v>
      </c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34"/>
      <c r="P77" s="30"/>
      <c r="Q77" s="30"/>
      <c r="R77" s="30"/>
    </row>
    <row r="78" spans="1:18" ht="15.75" x14ac:dyDescent="0.25">
      <c r="A78" s="30"/>
      <c r="B78" s="41" t="s">
        <v>71</v>
      </c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34"/>
      <c r="P78" s="30"/>
      <c r="Q78" s="30"/>
      <c r="R78" s="30"/>
    </row>
    <row r="79" spans="1:18" ht="15.75" x14ac:dyDescent="0.25">
      <c r="A79" s="30"/>
      <c r="B79" s="41" t="s">
        <v>72</v>
      </c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34"/>
      <c r="P79" s="30"/>
      <c r="Q79" s="30"/>
      <c r="R79" s="30"/>
    </row>
    <row r="80" spans="1:18" ht="15.75" x14ac:dyDescent="0.25">
      <c r="A80" s="30"/>
      <c r="B80" s="39" t="s">
        <v>73</v>
      </c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34"/>
      <c r="P80" s="30"/>
      <c r="Q80" s="30"/>
      <c r="R80" s="30"/>
    </row>
    <row r="81" spans="1:18" ht="15.75" x14ac:dyDescent="0.25">
      <c r="A81" s="30"/>
      <c r="B81" s="41" t="s">
        <v>74</v>
      </c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34"/>
      <c r="P81" s="30"/>
      <c r="Q81" s="30"/>
      <c r="R81" s="30"/>
    </row>
    <row r="82" spans="1:18" ht="15.75" x14ac:dyDescent="0.25">
      <c r="A82" s="30"/>
      <c r="B82" s="41" t="s">
        <v>75</v>
      </c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34"/>
      <c r="P82" s="30"/>
      <c r="Q82" s="30"/>
      <c r="R82" s="30"/>
    </row>
    <row r="83" spans="1:18" ht="15.75" x14ac:dyDescent="0.25">
      <c r="A83" s="30"/>
      <c r="B83" s="39" t="s">
        <v>76</v>
      </c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34"/>
      <c r="P83" s="30"/>
      <c r="Q83" s="30"/>
      <c r="R83" s="30"/>
    </row>
    <row r="84" spans="1:18" ht="15.75" x14ac:dyDescent="0.25">
      <c r="A84" s="30"/>
      <c r="B84" s="41" t="s">
        <v>77</v>
      </c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34"/>
      <c r="P84" s="30"/>
      <c r="Q84" s="30"/>
      <c r="R84" s="30"/>
    </row>
    <row r="85" spans="1:18" ht="15.75" x14ac:dyDescent="0.25">
      <c r="A85" s="30"/>
      <c r="B85" s="58" t="s">
        <v>78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30"/>
      <c r="Q85" s="30"/>
      <c r="R85" s="30"/>
    </row>
    <row r="86" spans="1:18" ht="15.75" x14ac:dyDescent="0.25">
      <c r="A86" s="30"/>
      <c r="B86" s="30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0"/>
      <c r="Q86" s="30"/>
      <c r="R86" s="30"/>
    </row>
    <row r="87" spans="1:18" s="28" customFormat="1" ht="15.75" x14ac:dyDescent="0.25">
      <c r="A87" s="57"/>
      <c r="B87" s="63" t="s">
        <v>79</v>
      </c>
      <c r="C87" s="64">
        <f t="shared" ref="C87" si="13">+C10+C16+C26+C36</f>
        <v>8929015.9000000004</v>
      </c>
      <c r="D87" s="64">
        <f t="shared" ref="D87" si="14">+D10+D16+D26+D36</f>
        <v>9515684.5099999998</v>
      </c>
      <c r="E87" s="64">
        <f t="shared" ref="E87" si="15">+E10+E16+E26+E36</f>
        <v>0</v>
      </c>
      <c r="F87" s="64">
        <f t="shared" ref="F87:O87" si="16">+F74</f>
        <v>0</v>
      </c>
      <c r="G87" s="64">
        <f t="shared" si="16"/>
        <v>0</v>
      </c>
      <c r="H87" s="64">
        <f t="shared" si="16"/>
        <v>0</v>
      </c>
      <c r="I87" s="64">
        <f t="shared" si="16"/>
        <v>0</v>
      </c>
      <c r="J87" s="64">
        <f t="shared" si="16"/>
        <v>0</v>
      </c>
      <c r="K87" s="64">
        <f t="shared" ref="K87:L87" si="17">+K74</f>
        <v>0</v>
      </c>
      <c r="L87" s="64">
        <f t="shared" si="17"/>
        <v>0</v>
      </c>
      <c r="M87" s="64">
        <f t="shared" ref="M87:N87" si="18">+M74</f>
        <v>0</v>
      </c>
      <c r="N87" s="64">
        <f t="shared" si="18"/>
        <v>0</v>
      </c>
      <c r="O87" s="65">
        <f t="shared" si="16"/>
        <v>0</v>
      </c>
      <c r="P87" s="57"/>
      <c r="Q87" s="57"/>
      <c r="R87" s="57"/>
    </row>
    <row r="88" spans="1:18" ht="15.75" x14ac:dyDescent="0.25">
      <c r="A88" s="30"/>
      <c r="B88" s="30" t="s">
        <v>118</v>
      </c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0"/>
      <c r="Q88" s="30"/>
      <c r="R88" s="30"/>
    </row>
    <row r="89" spans="1:18" ht="15.75" x14ac:dyDescent="0.25">
      <c r="A89" s="30"/>
      <c r="B89" s="30" t="s">
        <v>102</v>
      </c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0"/>
      <c r="Q89" s="30"/>
      <c r="R89" s="30"/>
    </row>
    <row r="90" spans="1:18" ht="15.75" x14ac:dyDescent="0.25">
      <c r="A90" s="30"/>
      <c r="B90" s="30" t="s">
        <v>103</v>
      </c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0"/>
      <c r="Q90" s="30"/>
      <c r="R90" s="30"/>
    </row>
    <row r="91" spans="1:18" ht="15.75" x14ac:dyDescent="0.25">
      <c r="A91" s="30"/>
      <c r="B91" s="30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0"/>
      <c r="Q91" s="30"/>
      <c r="R91" s="30"/>
    </row>
    <row r="92" spans="1:18" ht="15.75" x14ac:dyDescent="0.25">
      <c r="A92" s="30"/>
      <c r="B92" s="30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0"/>
      <c r="Q92" s="30"/>
      <c r="R92" s="30"/>
    </row>
    <row r="93" spans="1:18" ht="15.75" x14ac:dyDescent="0.25">
      <c r="A93" s="30"/>
      <c r="B93" s="30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0"/>
      <c r="Q93" s="30"/>
      <c r="R93" s="30"/>
    </row>
    <row r="94" spans="1:18" ht="15.75" x14ac:dyDescent="0.25">
      <c r="A94" s="30"/>
      <c r="B94" s="30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0"/>
      <c r="Q94" s="30"/>
      <c r="R94" s="30"/>
    </row>
    <row r="95" spans="1:18" ht="15.75" x14ac:dyDescent="0.25">
      <c r="A95" s="30"/>
      <c r="B95" s="30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0"/>
      <c r="Q95" s="30"/>
      <c r="R95" s="30"/>
    </row>
    <row r="96" spans="1:18" ht="15.75" x14ac:dyDescent="0.25">
      <c r="A96" s="30"/>
      <c r="B96" s="30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0"/>
      <c r="Q96" s="30"/>
      <c r="R96" s="30"/>
    </row>
    <row r="97" spans="1:18" ht="15.75" x14ac:dyDescent="0.25">
      <c r="A97" s="30"/>
      <c r="B97" s="30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0"/>
      <c r="Q97" s="30"/>
      <c r="R97" s="30"/>
    </row>
    <row r="98" spans="1:18" ht="15.75" x14ac:dyDescent="0.25">
      <c r="A98" s="30"/>
      <c r="B98" s="30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0"/>
      <c r="Q98" s="30"/>
      <c r="R98" s="30"/>
    </row>
    <row r="99" spans="1:18" ht="15.75" x14ac:dyDescent="0.25">
      <c r="A99" s="30"/>
      <c r="B99" s="30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0"/>
      <c r="Q99" s="30"/>
      <c r="R99" s="30"/>
    </row>
    <row r="100" spans="1:18" ht="15.75" x14ac:dyDescent="0.25">
      <c r="A100" s="30"/>
      <c r="B100" s="49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0"/>
      <c r="Q100" s="30"/>
      <c r="R100" s="30"/>
    </row>
    <row r="101" spans="1:18" ht="15.75" x14ac:dyDescent="0.25">
      <c r="A101" s="30"/>
      <c r="B101" s="50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0"/>
      <c r="Q101" s="30"/>
      <c r="R101" s="30"/>
    </row>
    <row r="102" spans="1:18" ht="15.75" x14ac:dyDescent="0.25">
      <c r="A102" s="30"/>
      <c r="B102" s="30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0"/>
      <c r="Q102" s="30"/>
      <c r="R102" s="30"/>
    </row>
    <row r="103" spans="1:18" ht="15.75" x14ac:dyDescent="0.25">
      <c r="A103" s="30"/>
      <c r="B103" s="57"/>
      <c r="C103" s="57"/>
      <c r="D103" s="57"/>
      <c r="E103" s="57"/>
      <c r="F103"/>
      <c r="G103"/>
      <c r="H103" s="34"/>
      <c r="I103" s="34"/>
      <c r="J103" s="34"/>
      <c r="K103" s="34"/>
      <c r="L103" s="34"/>
      <c r="M103" s="34"/>
      <c r="N103" s="34"/>
      <c r="O103" s="34"/>
      <c r="P103" s="30"/>
      <c r="Q103" s="30"/>
      <c r="R103" s="30"/>
    </row>
    <row r="104" spans="1:18" ht="21" x14ac:dyDescent="0.35">
      <c r="A104" s="30"/>
      <c r="B104" s="9" t="s">
        <v>130</v>
      </c>
      <c r="C104" s="71" t="s">
        <v>137</v>
      </c>
      <c r="D104" s="69"/>
      <c r="E104"/>
      <c r="F104"/>
      <c r="G104"/>
      <c r="H104" s="35"/>
      <c r="I104" s="35"/>
      <c r="J104" s="35"/>
      <c r="K104" s="35"/>
      <c r="L104" s="35"/>
      <c r="M104" s="35"/>
      <c r="N104" s="35"/>
      <c r="O104" s="35"/>
      <c r="P104" s="30"/>
      <c r="Q104" s="30"/>
      <c r="R104" s="30"/>
    </row>
    <row r="105" spans="1:18" ht="21" x14ac:dyDescent="0.35">
      <c r="A105" s="30"/>
      <c r="B105" s="69" t="s">
        <v>131</v>
      </c>
      <c r="C105" s="70" t="s">
        <v>132</v>
      </c>
      <c r="D105" s="72"/>
      <c r="E105"/>
      <c r="F105"/>
      <c r="G105"/>
      <c r="H105" s="35"/>
      <c r="I105" s="35"/>
      <c r="J105" s="35"/>
      <c r="K105" s="35"/>
      <c r="L105" s="35"/>
      <c r="M105" s="35"/>
      <c r="N105" s="35"/>
      <c r="O105" s="35"/>
      <c r="P105" s="30"/>
      <c r="Q105" s="30"/>
      <c r="R105" s="30"/>
    </row>
    <row r="106" spans="1:18" ht="21" x14ac:dyDescent="0.35">
      <c r="A106" s="30"/>
      <c r="B106" s="9" t="s">
        <v>133</v>
      </c>
      <c r="C106" s="68" t="s">
        <v>134</v>
      </c>
      <c r="D106" s="72"/>
      <c r="E106"/>
      <c r="F106"/>
      <c r="G106"/>
      <c r="H106" s="35"/>
      <c r="I106" s="35"/>
      <c r="J106" s="35"/>
      <c r="K106" s="35"/>
      <c r="L106" s="35"/>
      <c r="M106" s="35"/>
      <c r="N106" s="35"/>
      <c r="O106" s="35"/>
      <c r="P106" s="30"/>
      <c r="Q106" s="30"/>
      <c r="R106" s="30"/>
    </row>
    <row r="107" spans="1:18" ht="15.75" x14ac:dyDescent="0.25">
      <c r="A107" s="30"/>
      <c r="C107"/>
      <c r="D107" s="73"/>
      <c r="E107"/>
      <c r="F107"/>
      <c r="G107"/>
      <c r="H107" s="52"/>
      <c r="I107" s="52"/>
      <c r="J107" s="52"/>
      <c r="K107" s="52"/>
      <c r="L107" s="52"/>
      <c r="M107" s="52"/>
      <c r="N107" s="52"/>
      <c r="O107" s="30"/>
      <c r="P107" s="30"/>
      <c r="Q107" s="30"/>
      <c r="R107" s="30"/>
    </row>
    <row r="108" spans="1:18" ht="15.75" x14ac:dyDescent="0.25">
      <c r="A108" s="30"/>
      <c r="C108"/>
      <c r="D108" s="73"/>
      <c r="E108"/>
      <c r="F108"/>
      <c r="G108"/>
      <c r="H108" s="74"/>
      <c r="I108" s="51"/>
      <c r="J108" s="51"/>
      <c r="K108" s="51"/>
      <c r="L108" s="51"/>
      <c r="M108" s="51"/>
      <c r="N108" s="51"/>
      <c r="O108" s="30"/>
      <c r="P108" s="30"/>
      <c r="Q108" s="30"/>
      <c r="R108" s="30"/>
    </row>
    <row r="109" spans="1:18" ht="15.75" x14ac:dyDescent="0.25">
      <c r="A109" s="30"/>
      <c r="C109"/>
      <c r="D109" s="73"/>
      <c r="E109"/>
      <c r="F109"/>
      <c r="G109"/>
      <c r="H109" s="74"/>
      <c r="I109" s="51"/>
      <c r="J109" s="51"/>
      <c r="K109" s="51"/>
      <c r="L109" s="51"/>
      <c r="M109" s="51"/>
      <c r="N109" s="51"/>
      <c r="O109" s="30"/>
      <c r="P109" s="30"/>
      <c r="Q109" s="30"/>
      <c r="R109" s="30"/>
    </row>
    <row r="110" spans="1:18" ht="15.75" x14ac:dyDescent="0.25">
      <c r="A110" s="30"/>
      <c r="C110"/>
      <c r="D110" s="73"/>
      <c r="E110"/>
      <c r="F110"/>
      <c r="G110"/>
      <c r="H110" s="34"/>
      <c r="I110" s="34"/>
      <c r="J110" s="34"/>
      <c r="K110" s="34"/>
      <c r="L110" s="34"/>
      <c r="M110" s="34"/>
      <c r="N110" s="34"/>
      <c r="O110" s="34"/>
      <c r="P110" s="30"/>
      <c r="Q110" s="30"/>
      <c r="R110" s="30"/>
    </row>
    <row r="111" spans="1:18" ht="15.75" x14ac:dyDescent="0.25">
      <c r="C111"/>
      <c r="D111" s="73"/>
      <c r="E111"/>
      <c r="F111"/>
      <c r="G111"/>
      <c r="H111" s="34"/>
      <c r="I111" s="34"/>
      <c r="J111" s="34"/>
      <c r="K111" s="34"/>
      <c r="L111" s="34"/>
      <c r="M111" s="34"/>
      <c r="N111" s="34"/>
      <c r="O111" s="34"/>
    </row>
    <row r="112" spans="1:18" x14ac:dyDescent="0.25">
      <c r="C112"/>
      <c r="D112" s="73"/>
      <c r="E112"/>
      <c r="F112"/>
      <c r="G112"/>
    </row>
    <row r="113" spans="2:7" x14ac:dyDescent="0.25">
      <c r="B113" s="75"/>
      <c r="C113" s="75"/>
      <c r="D113" s="75"/>
      <c r="E113"/>
      <c r="F113"/>
      <c r="G113"/>
    </row>
    <row r="114" spans="2:7" x14ac:dyDescent="0.25">
      <c r="B114" s="76"/>
      <c r="C114" s="76"/>
      <c r="D114" s="76"/>
      <c r="E114"/>
      <c r="F114"/>
      <c r="G114"/>
    </row>
    <row r="115" spans="2:7" ht="23.25" x14ac:dyDescent="0.35">
      <c r="B115" s="80" t="s">
        <v>135</v>
      </c>
      <c r="C115" s="80"/>
      <c r="D115" s="80"/>
      <c r="E115" s="80"/>
      <c r="F115" s="80"/>
      <c r="G115" s="80"/>
    </row>
    <row r="116" spans="2:7" ht="23.25" x14ac:dyDescent="0.35">
      <c r="B116" s="81" t="s">
        <v>136</v>
      </c>
      <c r="C116" s="81"/>
      <c r="D116" s="81"/>
      <c r="E116" s="81"/>
      <c r="F116" s="81"/>
      <c r="G116" s="81"/>
    </row>
    <row r="117" spans="2:7" ht="23.25" x14ac:dyDescent="0.35">
      <c r="B117" s="80" t="s">
        <v>126</v>
      </c>
      <c r="C117" s="80"/>
      <c r="D117" s="80"/>
      <c r="E117" s="80"/>
      <c r="F117" s="80"/>
      <c r="G117" s="80"/>
    </row>
    <row r="118" spans="2:7" x14ac:dyDescent="0.25">
      <c r="C118"/>
      <c r="D118" s="73"/>
      <c r="E118"/>
      <c r="F118"/>
      <c r="G118"/>
    </row>
  </sheetData>
  <mergeCells count="9">
    <mergeCell ref="B114:D114"/>
    <mergeCell ref="B115:G115"/>
    <mergeCell ref="B116:G116"/>
    <mergeCell ref="B117:G117"/>
    <mergeCell ref="B2:O2"/>
    <mergeCell ref="B4:O4"/>
    <mergeCell ref="B5:O5"/>
    <mergeCell ref="B6:O6"/>
    <mergeCell ref="B113:D113"/>
  </mergeCells>
  <pageMargins left="0.70866141732283472" right="0.70866141732283472" top="0.74803149606299213" bottom="0.74803149606299213" header="0.31496062992125984" footer="0.31496062992125984"/>
  <pageSetup scale="2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Plantilla Presupuesto</vt:lpstr>
      <vt:lpstr>Plantilla Ejecución </vt:lpstr>
      <vt:lpstr>Plantilla Ejecucion Actual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presupuesto</cp:lastModifiedBy>
  <cp:lastPrinted>2025-03-10T19:07:46Z</cp:lastPrinted>
  <dcterms:created xsi:type="dcterms:W3CDTF">2018-04-17T18:57:16Z</dcterms:created>
  <dcterms:modified xsi:type="dcterms:W3CDTF">2025-03-10T19:57:17Z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2024-02-06T13:53:29Z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ea85bd13-5875-48cb-a8a7-ba7315d31c99</vt:lpwstr>
  </property>
  <property fmtid="{D5CDD505-2E9C-101B-9397-08002B2CF9AE}" pid="8" name="MSIP_Label_defa4170-0d19-0005-0004-bc88714345d2_ContentBits">
    <vt:lpwstr>0</vt:lpwstr>
  </property>
</Properties>
</file>