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5"/>
  <workbookPr/>
  <bookViews>
    <workbookView xWindow="0" yWindow="0" windowWidth="20640" windowHeight="11760"/>
  </bookViews>
  <sheets>
    <sheet name="Plantilla Presupuesto" sheetId="2" r:id="rId1"/>
    <sheet name="Plantilla Ejecución " sheetId="3" r:id="rId2"/>
  </sheets>
  <calcPr calcId="12451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86" i="3"/>
  <c r="N73"/>
  <c r="M73" l="1"/>
  <c r="M86" s="1"/>
  <c r="L73"/>
  <c r="L86" s="1"/>
  <c r="K73" l="1"/>
  <c r="K86" s="1"/>
  <c r="J73" l="1"/>
  <c r="J86" s="1"/>
  <c r="I9"/>
  <c r="I73" s="1"/>
  <c r="I86" s="1"/>
  <c r="H15" l="1"/>
  <c r="H9"/>
  <c r="H25"/>
  <c r="H73" l="1"/>
  <c r="H86" s="1"/>
  <c r="G73"/>
  <c r="G86" s="1"/>
  <c r="F73" l="1"/>
  <c r="F86" s="1"/>
  <c r="E86" l="1"/>
  <c r="D86"/>
  <c r="E73"/>
  <c r="D73"/>
  <c r="C73" l="1"/>
  <c r="C86" l="1"/>
  <c r="C73" i="2"/>
  <c r="C86" s="1"/>
  <c r="B84" l="1"/>
  <c r="B73" l="1"/>
  <c r="B86" s="1"/>
  <c r="T8" i="3" l="1"/>
  <c r="U8" s="1"/>
  <c r="V8" s="1"/>
  <c r="W8" s="1"/>
  <c r="X8" s="1"/>
  <c r="Y8" s="1"/>
  <c r="AA8" s="1"/>
  <c r="Z7" l="1"/>
  <c r="AA7" s="1"/>
</calcChain>
</file>

<file path=xl/sharedStrings.xml><?xml version="1.0" encoding="utf-8"?>
<sst xmlns="http://schemas.openxmlformats.org/spreadsheetml/2006/main" count="194" uniqueCount="112">
  <si>
    <t>Detalle</t>
  </si>
  <si>
    <t>2 - GASTOS</t>
  </si>
  <si>
    <t>2.1 - REMUNERACIONES Y CONTRIBUCIONES</t>
  </si>
  <si>
    <t>2.1.1 - REMUNERACIONES</t>
  </si>
  <si>
    <t>2.1.2 - SOBRESUELDOS</t>
  </si>
  <si>
    <t>2.1.4 - GRATIFICACIONES Y BONIFICACIONES</t>
  </si>
  <si>
    <t>2.1.5 - CONTRIBUCIONES A LA SEGURIDAD SOCIAL</t>
  </si>
  <si>
    <t>2.2 - CONTRATACIÓN DE SERVICIOS</t>
  </si>
  <si>
    <t>2.2.1 - SERVICIOS BÁSICOS</t>
  </si>
  <si>
    <t>2.2.2 - PUBLICIDAD, IMPRESIÓN Y ENCUADERNACIÓN</t>
  </si>
  <si>
    <t>2.2.3 - VIÁTICOS</t>
  </si>
  <si>
    <t>2.2.4 - TRANSPORTE Y ALMACENAJE</t>
  </si>
  <si>
    <t>2.2.5 - ALQUILERES Y RENTAS</t>
  </si>
  <si>
    <t>2.2.6 - SEGUROS</t>
  </si>
  <si>
    <t>2.2.7 - SERVICIOS DE CONSERVACIÓN, REPARACIONES MENORES E INSTALACIONES TEMPORALES</t>
  </si>
  <si>
    <t>2.2.8 - OTROS SERVICIOS NO INCLUIDOS EN CONCEPTOS ANTERIORES</t>
  </si>
  <si>
    <t>2.3 - MATERIALES Y SUMINISTROS</t>
  </si>
  <si>
    <t>2.3.1 - ALIMENTOS Y PRODUCTOS AGROFORESTALES</t>
  </si>
  <si>
    <t>2.3.2 - TEXTILES Y VESTUARIOS</t>
  </si>
  <si>
    <t>2.3.3 - PRODUCTOS DE PAPEL, CARTÓN E IMPRESOS</t>
  </si>
  <si>
    <t>2.3.4 - PRODUCTOS FARMACÉUTICOS</t>
  </si>
  <si>
    <t>2.3.5 - PRODUCTOS DE CUERO, CAUCHO Y PLÁSTICO</t>
  </si>
  <si>
    <t>2.3.6 - PRODUCTOS DE MINERALES, METÁLICOS Y NO METÁLICOS</t>
  </si>
  <si>
    <t>2.3.7 - COMBUSTIBLES, LUBRICANTES, PRODUCTOS QUÍMICOS Y CONEXOS</t>
  </si>
  <si>
    <t>2.3.9 - PRODUCTOS Y ÚTILES VARIOS</t>
  </si>
  <si>
    <t>2.4 - TRANSFERENCIAS CORRIENTES</t>
  </si>
  <si>
    <t>2.4.1 - TRANSFERENCIAS CORRIENTES AL SECTOR PRIVADO</t>
  </si>
  <si>
    <t>2.4.7 - TRANSFERENCIAS CORRIENTES AL SECTOR EXTERNO</t>
  </si>
  <si>
    <t>2.6 - BIENES MUEBLES, INMUEBLES E INTANGIBLES</t>
  </si>
  <si>
    <t>2.6.1 - MOBILIARIO Y EQUIPO</t>
  </si>
  <si>
    <t>2.6.2 - MOBILIARIO Y EQUIPO EDUCACIONAL Y RECREATIVO</t>
  </si>
  <si>
    <t>2.6.3 - EQUIPO E INSTRUMENTAL, CIENTÍFICO Y LABORATORIO</t>
  </si>
  <si>
    <t>2.6.4 - VEHÍCULOS Y EQUIPO DE TRANSPORTE, TRACCIÓN Y ELEVACIÓN</t>
  </si>
  <si>
    <t>2.6.5 - MAQUINARIA, OTROS EQUIPOS Y HERRAMIENTAS</t>
  </si>
  <si>
    <t>2.6.8 - BIENES INTANGIBLES</t>
  </si>
  <si>
    <t>Total Gastos</t>
  </si>
  <si>
    <t>En RD$</t>
  </si>
  <si>
    <t>Presupuesto Aprobado</t>
  </si>
  <si>
    <t>Presupuesto Modificado</t>
  </si>
  <si>
    <t xml:space="preserve">Definición de conceptos: </t>
  </si>
  <si>
    <t>2.1.3 - DIETAS Y GASTOS DE REPRESENTACIÓN</t>
  </si>
  <si>
    <t>2.2.9 - OTRAS CONTRATACIONES DE SERVICIOS</t>
  </si>
  <si>
    <t>2.3.8 - GASTOS QUE SE ASIGNARÁN DURANTE EL EJERCICIO (ART. 32 Y 33 LEY 423-06)</t>
  </si>
  <si>
    <t>2.4.2 - TRANSFERENCIAS CORRIENTES AL  GOBIERNO GENERAL NACIONAL</t>
  </si>
  <si>
    <t>2.4.3 - TRANSFERENCIAS CORRIENTES A GOBIERNOS GENERALES LOCALES</t>
  </si>
  <si>
    <t>2.4.4 - TRANSFERENCIAS CORRIENTES A EMPRESAS PÚBLICAS NO FINANCIERAS</t>
  </si>
  <si>
    <t>2.4.5 - TRANSFERENCIAS CORRIENTES A INSTITUCIONES PÚBLICAS FINANCIERAS</t>
  </si>
  <si>
    <t>2.4.9 - TRANSFERENCIAS CORRIENTES A OTRAS INSTITUCIONES PÚBLICAS</t>
  </si>
  <si>
    <t>2.5 - TRANSFERENCIAS DE CAPITAL</t>
  </si>
  <si>
    <t>2.5.1 - TRANSFERENCIAS DE CAPITAL AL SECTOR PRIVADO</t>
  </si>
  <si>
    <t>2.5.2 - TRANSFERENCIAS DE CAPITAL AL GOBIERNO GENERAL  NACIONAL</t>
  </si>
  <si>
    <t>2.5.3 - TRANSFERENCIAS DE CAPITAL A GOBIERNOS GENERALES LOCALES</t>
  </si>
  <si>
    <t>2.5.4 - TRANSFERENCIAS DE CAPITAL  A EMPRESAS PÚBLICAS NO FINANCIERAS</t>
  </si>
  <si>
    <t>2.5.5 - TRANSFERENCIAS DE CAPITAL A INSTITUCIONES PÚBLICAS FINANCIERAS</t>
  </si>
  <si>
    <t>2.5.6 - TRANSFERENCIAS DE CAPITAL AL SECTOR EXTERNO</t>
  </si>
  <si>
    <t>2.5.9 - TRANSFERENCIAS DE CAPITAL A OTRAS INSTITUCIONES PÚBLICAS</t>
  </si>
  <si>
    <t>2.6.6 - EQUIPOS DE DEFENSA Y SEGURIDAD</t>
  </si>
  <si>
    <t>2.6.7 - ACTIVOS BIÓLOGICOS CULTIVABLES</t>
  </si>
  <si>
    <t>2.6.9 - EDIFICIOS, ESTRUCTURAS, TIERRAS, TERRENOS Y OBJETOS DE VALOR</t>
  </si>
  <si>
    <t>2.7 - OBRAS</t>
  </si>
  <si>
    <t>2.7.1 - OBRAS EN EDIFICACIONES</t>
  </si>
  <si>
    <t>2.7.2 - INFRAESTRUCTURA</t>
  </si>
  <si>
    <t>2.7.3 - CONSTRUCCIONES EN BIENES CONCESIONADOS</t>
  </si>
  <si>
    <t>2.7.4 - GASTOS QUE SE ASIGNARÁN DURANTE EL EJERCICIO PARA INVERSIÓN (ART. 32 Y 33 LEY 423-06)</t>
  </si>
  <si>
    <t>2.8 - ADQUISICION DE ACTIVOS FINANCIEROS CON FINES DE POLÍTICA</t>
  </si>
  <si>
    <t>2.8.1 - CONCESIÓN DE PRESTAMOS</t>
  </si>
  <si>
    <t>2.8.2 - ADQUISICIÓN DE TÍTULOS VALORES REPRESENTATIVOS DE DEUDA</t>
  </si>
  <si>
    <t>2.9 - GASTOS FINANCIEROS</t>
  </si>
  <si>
    <t>2.9.1 - INTERESES DE LA DEUDA PÚBLICA INTERNA</t>
  </si>
  <si>
    <t>2.9.2 - INTERESES DE LA DEUDA PUBLICA EXTERNA</t>
  </si>
  <si>
    <t>2.9.4 - COMISIONES Y OTROS GASTOS BANCARIOS DE LA DEUDA PÚBLICA</t>
  </si>
  <si>
    <t>4 - APLICACIONES FINANCIERAS</t>
  </si>
  <si>
    <t>4.1 - INCREMENTO DE ACTIVOS FINANCIEROS</t>
  </si>
  <si>
    <t>4.1.1 - INCREMENTO DE ACTIVOS FINANCIEROS CORRIENTES</t>
  </si>
  <si>
    <t>4.1.2 - INCREMENTO DE ACTIVOS FINANCIEROS NO CORRIENTES</t>
  </si>
  <si>
    <t>4.2 - DISMINUCIÓN DE PASIVOS</t>
  </si>
  <si>
    <t>4.2.1 - DISMINUCIÓN DE PASIVOS CORRIENTES</t>
  </si>
  <si>
    <t>4.2.2 - DISMINUCIÓN DE PASIVOS NO CORRIENTES</t>
  </si>
  <si>
    <t>4.3 - DISMINUCIÓN DE FONDOS DE TERCEROS</t>
  </si>
  <si>
    <t>4.3.5 - DISMINUCIÓN DEPÓSITOS FONDOS DE TERCEROS</t>
  </si>
  <si>
    <t>TOTAL APLICACIONES FINANCIERAS</t>
  </si>
  <si>
    <t>TOTAL GASTOS Y APLICACIONES FINANCIERAS</t>
  </si>
  <si>
    <t xml:space="preserve">Enero </t>
  </si>
  <si>
    <t xml:space="preserve">Febrero </t>
  </si>
  <si>
    <t>Marzo</t>
  </si>
  <si>
    <t>Abril</t>
  </si>
  <si>
    <t>Mayo</t>
  </si>
  <si>
    <t>Junio</t>
  </si>
  <si>
    <t>Julio</t>
  </si>
  <si>
    <t>Agosto</t>
  </si>
  <si>
    <t>Septiembre</t>
  </si>
  <si>
    <t xml:space="preserve">Octubre </t>
  </si>
  <si>
    <t>Noviembre</t>
  </si>
  <si>
    <t>Diciembre</t>
  </si>
  <si>
    <t>Notas:</t>
  </si>
  <si>
    <t xml:space="preserve">3. Se presenta la clasificación objetal del gasto al nivel de cuenta. </t>
  </si>
  <si>
    <t xml:space="preserve">1. Gasto devengado. </t>
  </si>
  <si>
    <t xml:space="preserve">2. Se presenta el gasto por mes; cada mes se debe actualizar el gasto devengado de los meses anteriores. </t>
  </si>
  <si>
    <t>4. Fecha de imputación: último día del mes analizado</t>
  </si>
  <si>
    <t>5. Fecha de registro: el día 10 del mes siguiente al mes analizado</t>
  </si>
  <si>
    <t xml:space="preserve">1. La columna presupuesto modificado se agrega si se aprueba un presupuesto complementario. </t>
  </si>
  <si>
    <t xml:space="preserve">2. Se presenta la clasificación objetal del gasto al nivel de cuenta. </t>
  </si>
  <si>
    <t>1. Presupuesto Aprobado: Se refiere al presupuesto aprobado en la Ley de Presupuesto General del Estado</t>
  </si>
  <si>
    <t xml:space="preserve">2. Presupuesto Modificado: Se refiere al presupuesto aprobado en caso de que el Congreso Nacional apruebe un presupuesto complementario. </t>
  </si>
  <si>
    <t>Fecha de registro: hasta el [día] de [mes] del [año]</t>
  </si>
  <si>
    <t>Fecha de imputación: hasta el [día] de [mes] del [año]</t>
  </si>
  <si>
    <t>Fuente: [fuente]</t>
  </si>
  <si>
    <t xml:space="preserve">Ejecución de Gastos y Aplicaciones Financieras </t>
  </si>
  <si>
    <t xml:space="preserve">Presupuesto de Gastos y Aplicaciones Financieras </t>
  </si>
  <si>
    <t xml:space="preserve">Total </t>
  </si>
  <si>
    <t>CUERPO ESPECIALIZADO DE SEGURIDAD PORTUARIA</t>
  </si>
  <si>
    <t>CUERPO ESPECIALIZADO DE SEGURIDAR PORTUARIA</t>
  </si>
</sst>
</file>

<file path=xl/styles.xml><?xml version="1.0" encoding="utf-8"?>
<styleSheet xmlns="http://schemas.openxmlformats.org/spreadsheetml/2006/main">
  <numFmts count="2">
    <numFmt numFmtId="43" formatCode="_(* #,##0.00_);_(* \(#,##0.00\);_(* &quot;-&quot;??_);_(@_)"/>
    <numFmt numFmtId="164" formatCode="_(* #,##0_);_(* \(#,##0\);_(* &quot;-&quot;??_);_(@_)"/>
  </numFmts>
  <fonts count="6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4" tint="0.79998168889431442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/>
      <right/>
      <top style="thin">
        <color theme="4" tint="0.39997558519241921"/>
      </top>
      <bottom/>
      <diagonal/>
    </border>
  </borders>
  <cellStyleXfs count="3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</cellStyleXfs>
  <cellXfs count="46">
    <xf numFmtId="0" fontId="0" fillId="0" borderId="0" xfId="0"/>
    <xf numFmtId="0" fontId="1" fillId="0" borderId="1" xfId="0" applyFont="1" applyBorder="1" applyAlignment="1">
      <alignment horizontal="left" vertical="center" wrapText="1"/>
    </xf>
    <xf numFmtId="164" fontId="1" fillId="0" borderId="1" xfId="0" applyNumberFormat="1" applyFont="1" applyBorder="1" applyAlignment="1">
      <alignment vertical="center" wrapText="1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vertical="center" wrapText="1"/>
    </xf>
    <xf numFmtId="0" fontId="0" fillId="0" borderId="0" xfId="0" applyAlignment="1">
      <alignment horizontal="left" vertical="center" wrapText="1"/>
    </xf>
    <xf numFmtId="164" fontId="0" fillId="0" borderId="0" xfId="0" applyNumberFormat="1" applyAlignment="1">
      <alignment vertical="center" wrapText="1"/>
    </xf>
    <xf numFmtId="164" fontId="1" fillId="2" borderId="2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 indent="2"/>
    </xf>
    <xf numFmtId="0" fontId="3" fillId="0" borderId="0" xfId="0" applyFont="1"/>
    <xf numFmtId="0" fontId="1" fillId="2" borderId="2" xfId="0" applyFont="1" applyFill="1" applyBorder="1" applyAlignment="1">
      <alignment horizontal="left" vertical="center" wrapText="1"/>
    </xf>
    <xf numFmtId="0" fontId="2" fillId="3" borderId="2" xfId="0" applyFont="1" applyFill="1" applyBorder="1" applyAlignment="1">
      <alignment horizontal="left" vertical="center" wrapText="1"/>
    </xf>
    <xf numFmtId="164" fontId="1" fillId="3" borderId="2" xfId="0" applyNumberFormat="1" applyFont="1" applyFill="1" applyBorder="1" applyAlignment="1">
      <alignment horizontal="center" vertical="center" wrapText="1"/>
    </xf>
    <xf numFmtId="0" fontId="2" fillId="3" borderId="0" xfId="0" applyFont="1" applyFill="1" applyBorder="1" applyAlignment="1">
      <alignment vertical="center" wrapText="1"/>
    </xf>
    <xf numFmtId="0" fontId="2" fillId="3" borderId="0" xfId="0" applyFont="1" applyFill="1" applyBorder="1" applyAlignment="1">
      <alignment horizontal="center" vertical="center" wrapText="1"/>
    </xf>
    <xf numFmtId="164" fontId="1" fillId="3" borderId="0" xfId="0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left"/>
    </xf>
    <xf numFmtId="43" fontId="1" fillId="0" borderId="1" xfId="1" applyFont="1" applyBorder="1" applyAlignment="1">
      <alignment horizontal="left" vertical="center" wrapText="1"/>
    </xf>
    <xf numFmtId="43" fontId="1" fillId="0" borderId="0" xfId="1" applyFont="1" applyAlignment="1">
      <alignment vertical="center" wrapText="1"/>
    </xf>
    <xf numFmtId="43" fontId="0" fillId="0" borderId="0" xfId="1" applyFont="1"/>
    <xf numFmtId="43" fontId="1" fillId="0" borderId="0" xfId="1" applyFont="1"/>
    <xf numFmtId="9" fontId="0" fillId="0" borderId="0" xfId="2" applyFont="1"/>
    <xf numFmtId="43" fontId="0" fillId="0" borderId="0" xfId="0" applyNumberFormat="1"/>
    <xf numFmtId="164" fontId="1" fillId="0" borderId="0" xfId="0" applyNumberFormat="1" applyFont="1"/>
    <xf numFmtId="4" fontId="0" fillId="0" borderId="0" xfId="0" applyNumberFormat="1" applyBorder="1"/>
    <xf numFmtId="4" fontId="1" fillId="4" borderId="0" xfId="0" applyNumberFormat="1" applyFont="1" applyFill="1" applyBorder="1"/>
    <xf numFmtId="4" fontId="1" fillId="5" borderId="0" xfId="0" applyNumberFormat="1" applyFont="1" applyFill="1" applyBorder="1"/>
    <xf numFmtId="4" fontId="0" fillId="0" borderId="0" xfId="0" applyNumberFormat="1"/>
    <xf numFmtId="4" fontId="1" fillId="0" borderId="0" xfId="0" applyNumberFormat="1" applyFont="1"/>
    <xf numFmtId="43" fontId="1" fillId="2" borderId="2" xfId="1" applyFont="1" applyFill="1" applyBorder="1" applyAlignment="1">
      <alignment horizontal="center" vertical="center" wrapText="1"/>
    </xf>
    <xf numFmtId="43" fontId="1" fillId="3" borderId="2" xfId="1" applyFont="1" applyFill="1" applyBorder="1" applyAlignment="1">
      <alignment horizontal="center" vertical="center" wrapText="1"/>
    </xf>
    <xf numFmtId="43" fontId="1" fillId="3" borderId="0" xfId="1" applyFont="1" applyFill="1" applyBorder="1" applyAlignment="1">
      <alignment horizontal="center" vertical="center" wrapText="1"/>
    </xf>
    <xf numFmtId="0" fontId="0" fillId="0" borderId="0" xfId="0" applyAlignment="1"/>
    <xf numFmtId="2" fontId="0" fillId="0" borderId="0" xfId="1" applyNumberFormat="1" applyFont="1" applyBorder="1" applyAlignment="1">
      <alignment vertical="center" wrapText="1"/>
    </xf>
    <xf numFmtId="2" fontId="0" fillId="0" borderId="0" xfId="0" applyNumberFormat="1"/>
    <xf numFmtId="2" fontId="0" fillId="0" borderId="0" xfId="1" applyNumberFormat="1" applyFont="1"/>
    <xf numFmtId="2" fontId="0" fillId="0" borderId="0" xfId="0" applyNumberFormat="1" applyBorder="1" applyAlignment="1">
      <alignment vertical="center" wrapText="1"/>
    </xf>
    <xf numFmtId="2" fontId="0" fillId="0" borderId="0" xfId="0" applyNumberFormat="1" applyBorder="1"/>
    <xf numFmtId="2" fontId="0" fillId="0" borderId="0" xfId="0" applyNumberFormat="1" applyAlignment="1">
      <alignment vertical="center" wrapText="1"/>
    </xf>
    <xf numFmtId="2" fontId="1" fillId="0" borderId="0" xfId="0" applyNumberFormat="1" applyFont="1" applyAlignment="1">
      <alignment vertical="center" wrapText="1"/>
    </xf>
    <xf numFmtId="2" fontId="1" fillId="0" borderId="0" xfId="0" applyNumberFormat="1" applyFont="1"/>
    <xf numFmtId="2" fontId="0" fillId="0" borderId="0" xfId="0" applyNumberFormat="1" applyFill="1" applyBorder="1" applyAlignment="1">
      <alignment vertic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Border="1" applyAlignment="1">
      <alignment horizontal="center" vertical="center" wrapText="1"/>
    </xf>
    <xf numFmtId="0" fontId="5" fillId="0" borderId="0" xfId="0" applyFont="1" applyAlignment="1">
      <alignment horizontal="center"/>
    </xf>
  </cellXfs>
  <cellStyles count="3">
    <cellStyle name="Millares" xfId="1" builtinId="3"/>
    <cellStyle name="Normal" xfId="0" builtinId="0"/>
    <cellStyle name="Porcentual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4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419100</xdr:colOff>
      <xdr:row>1</xdr:row>
      <xdr:rowOff>0</xdr:rowOff>
    </xdr:from>
    <xdr:to>
      <xdr:col>0</xdr:col>
      <xdr:colOff>1318966</xdr:colOff>
      <xdr:row>3</xdr:row>
      <xdr:rowOff>201175</xdr:rowOff>
    </xdr:to>
    <xdr:sp macro="" textlink="">
      <xdr:nvSpPr>
        <xdr:cNvPr id="3" name="Rectangle 2"/>
        <xdr:cNvSpPr/>
      </xdr:nvSpPr>
      <xdr:spPr>
        <a:xfrm>
          <a:off x="419100" y="238125"/>
          <a:ext cx="899866" cy="67742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LOGO MIN.</a:t>
          </a: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ysClr val="windowText" lastClr="000000"/>
              </a:solidFill>
            </a:rPr>
            <a:t>(si</a:t>
          </a:r>
          <a:r>
            <a:rPr lang="en-US" sz="1100" baseline="0">
              <a:solidFill>
                <a:sysClr val="windowText" lastClr="000000"/>
              </a:solidFill>
            </a:rPr>
            <a:t> </a:t>
          </a:r>
          <a:r>
            <a:rPr lang="en-US" sz="1100">
              <a:solidFill>
                <a:schemeClr val="lt1"/>
              </a:solidFill>
              <a:latin typeface="+mn-lt"/>
              <a:ea typeface="+mn-ea"/>
              <a:cs typeface="+mn-cs"/>
            </a:rPr>
            <a:t>LOGO</a:t>
          </a:r>
          <a:endParaRPr lang="es-DO"/>
        </a:p>
        <a:p>
          <a:pPr algn="ctr"/>
          <a:r>
            <a:rPr lang="en-US" sz="1100" baseline="0">
              <a:solidFill>
                <a:sysClr val="windowText" lastClr="000000"/>
              </a:solidFill>
            </a:rPr>
            <a:t>aplica)</a:t>
          </a:r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1</xdr:col>
      <xdr:colOff>790575</xdr:colOff>
      <xdr:row>0</xdr:row>
      <xdr:rowOff>190500</xdr:rowOff>
    </xdr:from>
    <xdr:to>
      <xdr:col>2</xdr:col>
      <xdr:colOff>623641</xdr:colOff>
      <xdr:row>3</xdr:row>
      <xdr:rowOff>153550</xdr:rowOff>
    </xdr:to>
    <xdr:sp macro="" textlink="">
      <xdr:nvSpPr>
        <xdr:cNvPr id="4" name="Rectangle 3"/>
        <xdr:cNvSpPr/>
      </xdr:nvSpPr>
      <xdr:spPr>
        <a:xfrm>
          <a:off x="7105650" y="190500"/>
          <a:ext cx="899866" cy="67742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LOGO </a:t>
          </a:r>
        </a:p>
      </xdr:txBody>
    </xdr:sp>
    <xdr:clientData/>
  </xdr:twoCellAnchor>
  <xdr:twoCellAnchor editAs="oneCell">
    <xdr:from>
      <xdr:col>0</xdr:col>
      <xdr:colOff>419100</xdr:colOff>
      <xdr:row>0</xdr:row>
      <xdr:rowOff>189965</xdr:rowOff>
    </xdr:from>
    <xdr:to>
      <xdr:col>0</xdr:col>
      <xdr:colOff>1295400</xdr:colOff>
      <xdr:row>3</xdr:row>
      <xdr:rowOff>191463</xdr:rowOff>
    </xdr:to>
    <xdr:pic>
      <xdr:nvPicPr>
        <xdr:cNvPr id="7" name="6 Imagen"/>
        <xdr:cNvPicPr/>
      </xdr:nvPicPr>
      <xdr:blipFill>
        <a:blip xmlns:r="http://schemas.openxmlformats.org/officeDocument/2006/relationships" r:embed="rId1" cstate="print">
          <a:lum contrast="40000"/>
        </a:blip>
        <a:srcRect/>
        <a:stretch>
          <a:fillRect/>
        </a:stretch>
      </xdr:blipFill>
      <xdr:spPr bwMode="auto">
        <a:xfrm>
          <a:off x="419100" y="189965"/>
          <a:ext cx="876300" cy="723900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1</xdr:col>
      <xdr:colOff>791324</xdr:colOff>
      <xdr:row>0</xdr:row>
      <xdr:rowOff>190500</xdr:rowOff>
    </xdr:from>
    <xdr:to>
      <xdr:col>2</xdr:col>
      <xdr:colOff>602751</xdr:colOff>
      <xdr:row>3</xdr:row>
      <xdr:rowOff>191998</xdr:rowOff>
    </xdr:to>
    <xdr:pic>
      <xdr:nvPicPr>
        <xdr:cNvPr id="10" name="9 Imagen"/>
        <xdr:cNvPicPr/>
      </xdr:nvPicPr>
      <xdr:blipFill>
        <a:blip xmlns:r="http://schemas.openxmlformats.org/officeDocument/2006/relationships" r:embed="rId1" cstate="print">
          <a:lum contrast="40000"/>
        </a:blip>
        <a:srcRect/>
        <a:stretch>
          <a:fillRect/>
        </a:stretch>
      </xdr:blipFill>
      <xdr:spPr bwMode="auto">
        <a:xfrm>
          <a:off x="7105650" y="190500"/>
          <a:ext cx="876300" cy="723900"/>
        </a:xfrm>
        <a:prstGeom prst="rect">
          <a:avLst/>
        </a:prstGeom>
        <a:solidFill>
          <a:sysClr val="window" lastClr="FFFFFF"/>
        </a:solidFill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249998</xdr:colOff>
      <xdr:row>0</xdr:row>
      <xdr:rowOff>208572</xdr:rowOff>
    </xdr:from>
    <xdr:to>
      <xdr:col>13</xdr:col>
      <xdr:colOff>360405</xdr:colOff>
      <xdr:row>3</xdr:row>
      <xdr:rowOff>171622</xdr:rowOff>
    </xdr:to>
    <xdr:sp macro="" textlink="">
      <xdr:nvSpPr>
        <xdr:cNvPr id="2" name="Rectangle 1"/>
        <xdr:cNvSpPr/>
      </xdr:nvSpPr>
      <xdr:spPr>
        <a:xfrm>
          <a:off x="11679998" y="208572"/>
          <a:ext cx="899866" cy="683861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LOGO</a:t>
          </a:r>
        </a:p>
      </xdr:txBody>
    </xdr:sp>
    <xdr:clientData/>
  </xdr:twoCellAnchor>
  <xdr:twoCellAnchor>
    <xdr:from>
      <xdr:col>0</xdr:col>
      <xdr:colOff>514865</xdr:colOff>
      <xdr:row>1</xdr:row>
      <xdr:rowOff>9697</xdr:rowOff>
    </xdr:from>
    <xdr:to>
      <xdr:col>0</xdr:col>
      <xdr:colOff>1414731</xdr:colOff>
      <xdr:row>4</xdr:row>
      <xdr:rowOff>10847</xdr:rowOff>
    </xdr:to>
    <xdr:sp macro="" textlink="">
      <xdr:nvSpPr>
        <xdr:cNvPr id="3" name="Rectangle 2"/>
        <xdr:cNvSpPr/>
      </xdr:nvSpPr>
      <xdr:spPr>
        <a:xfrm>
          <a:off x="514865" y="247822"/>
          <a:ext cx="899866" cy="677425"/>
        </a:xfrm>
        <a:prstGeom prst="rect">
          <a:avLst/>
        </a:prstGeom>
        <a:noFill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en-US" sz="1100">
              <a:solidFill>
                <a:sysClr val="windowText" lastClr="000000"/>
              </a:solidFill>
            </a:rPr>
            <a:t>LOGO MIN.</a:t>
          </a:r>
        </a:p>
        <a:p>
          <a:pPr algn="ctr"/>
          <a:r>
            <a:rPr lang="en-US" sz="1100">
              <a:solidFill>
                <a:sysClr val="windowText" lastClr="000000"/>
              </a:solidFill>
            </a:rPr>
            <a:t>(si</a:t>
          </a:r>
          <a:r>
            <a:rPr lang="en-US" sz="1100" baseline="0">
              <a:solidFill>
                <a:sysClr val="windowText" lastClr="000000"/>
              </a:solidFill>
            </a:rPr>
            <a:t> aplica)</a:t>
          </a:r>
          <a:endParaRPr lang="en-US" sz="1100">
            <a:solidFill>
              <a:sysClr val="windowText" lastClr="000000"/>
            </a:solidFill>
          </a:endParaRPr>
        </a:p>
      </xdr:txBody>
    </xdr:sp>
    <xdr:clientData/>
  </xdr:twoCellAnchor>
  <xdr:twoCellAnchor editAs="oneCell">
    <xdr:from>
      <xdr:col>0</xdr:col>
      <xdr:colOff>514865</xdr:colOff>
      <xdr:row>1</xdr:row>
      <xdr:rowOff>6034</xdr:rowOff>
    </xdr:from>
    <xdr:to>
      <xdr:col>0</xdr:col>
      <xdr:colOff>1533293</xdr:colOff>
      <xdr:row>4</xdr:row>
      <xdr:rowOff>109904</xdr:rowOff>
    </xdr:to>
    <xdr:pic>
      <xdr:nvPicPr>
        <xdr:cNvPr id="6" name="5 Imagen"/>
        <xdr:cNvPicPr/>
      </xdr:nvPicPr>
      <xdr:blipFill>
        <a:blip xmlns:r="http://schemas.openxmlformats.org/officeDocument/2006/relationships" r:embed="rId1" cstate="print">
          <a:lum contrast="40000"/>
        </a:blip>
        <a:srcRect/>
        <a:stretch>
          <a:fillRect/>
        </a:stretch>
      </xdr:blipFill>
      <xdr:spPr bwMode="auto">
        <a:xfrm>
          <a:off x="514865" y="249967"/>
          <a:ext cx="1018428" cy="789205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12</xdr:col>
      <xdr:colOff>235344</xdr:colOff>
      <xdr:row>0</xdr:row>
      <xdr:rowOff>157284</xdr:rowOff>
    </xdr:from>
    <xdr:to>
      <xdr:col>13</xdr:col>
      <xdr:colOff>229994</xdr:colOff>
      <xdr:row>4</xdr:row>
      <xdr:rowOff>19366</xdr:rowOff>
    </xdr:to>
    <xdr:pic>
      <xdr:nvPicPr>
        <xdr:cNvPr id="7" name="6 Imagen"/>
        <xdr:cNvPicPr/>
      </xdr:nvPicPr>
      <xdr:blipFill>
        <a:blip xmlns:r="http://schemas.openxmlformats.org/officeDocument/2006/relationships" r:embed="rId1" cstate="print">
          <a:lum contrast="40000"/>
        </a:blip>
        <a:srcRect/>
        <a:stretch>
          <a:fillRect/>
        </a:stretch>
      </xdr:blipFill>
      <xdr:spPr bwMode="auto">
        <a:xfrm>
          <a:off x="12288132" y="157284"/>
          <a:ext cx="936964" cy="785274"/>
        </a:xfrm>
        <a:prstGeom prst="rect">
          <a:avLst/>
        </a:prstGeom>
        <a:solidFill>
          <a:sysClr val="window" lastClr="FFFFFF"/>
        </a:solidFill>
      </xdr:spPr>
    </xdr:pic>
    <xdr:clientData/>
  </xdr:twoCellAnchor>
  <xdr:twoCellAnchor editAs="oneCell">
    <xdr:from>
      <xdr:col>0</xdr:col>
      <xdr:colOff>871188</xdr:colOff>
      <xdr:row>100</xdr:row>
      <xdr:rowOff>34848</xdr:rowOff>
    </xdr:from>
    <xdr:to>
      <xdr:col>4</xdr:col>
      <xdr:colOff>605417</xdr:colOff>
      <xdr:row>114</xdr:row>
      <xdr:rowOff>71554</xdr:rowOff>
    </xdr:to>
    <xdr:pic>
      <xdr:nvPicPr>
        <xdr:cNvPr id="8" name="7 Imagen"/>
        <xdr:cNvPicPr/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871188" y="29781423"/>
          <a:ext cx="5382554" cy="28084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255550</xdr:colOff>
      <xdr:row>98</xdr:row>
      <xdr:rowOff>2</xdr:rowOff>
    </xdr:from>
    <xdr:to>
      <xdr:col>14</xdr:col>
      <xdr:colOff>324548</xdr:colOff>
      <xdr:row>116</xdr:row>
      <xdr:rowOff>121735</xdr:rowOff>
    </xdr:to>
    <xdr:pic>
      <xdr:nvPicPr>
        <xdr:cNvPr id="9" name="8 Imagen"/>
        <xdr:cNvPicPr/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9675775" y="29365577"/>
          <a:ext cx="5545873" cy="355096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</xdr:col>
      <xdr:colOff>139391</xdr:colOff>
      <xdr:row>116</xdr:row>
      <xdr:rowOff>23232</xdr:rowOff>
    </xdr:from>
    <xdr:to>
      <xdr:col>8</xdr:col>
      <xdr:colOff>765950</xdr:colOff>
      <xdr:row>130</xdr:row>
      <xdr:rowOff>174470</xdr:rowOff>
    </xdr:to>
    <xdr:pic>
      <xdr:nvPicPr>
        <xdr:cNvPr id="10" name="9 Imagen"/>
        <xdr:cNvPicPr/>
      </xdr:nvPicPr>
      <xdr:blipFill>
        <a:blip xmlns:r="http://schemas.openxmlformats.org/officeDocument/2006/relationships" r:embed="rId4"/>
        <a:srcRect/>
        <a:stretch>
          <a:fillRect/>
        </a:stretch>
      </xdr:blipFill>
      <xdr:spPr bwMode="auto">
        <a:xfrm>
          <a:off x="4787591" y="32922582"/>
          <a:ext cx="5398584" cy="303220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E87"/>
  <sheetViews>
    <sheetView showGridLines="0" tabSelected="1" topLeftCell="A7" zoomScale="77" zoomScaleNormal="77" workbookViewId="0">
      <selection activeCell="R22" sqref="R22"/>
    </sheetView>
  </sheetViews>
  <sheetFormatPr baseColWidth="10" defaultColWidth="9.140625" defaultRowHeight="15"/>
  <cols>
    <col min="1" max="1" width="94.7109375" customWidth="1"/>
    <col min="2" max="2" width="16" bestFit="1" customWidth="1"/>
    <col min="3" max="3" width="15" customWidth="1"/>
    <col min="4" max="4" width="11.5703125" bestFit="1" customWidth="1"/>
  </cols>
  <sheetData>
    <row r="1" spans="1:5" ht="18.75">
      <c r="A1" s="42" t="s">
        <v>111</v>
      </c>
      <c r="B1" s="42"/>
      <c r="C1" s="42"/>
      <c r="E1" s="9" t="s">
        <v>39</v>
      </c>
    </row>
    <row r="2" spans="1:5" ht="18.75">
      <c r="A2" s="42" t="s">
        <v>111</v>
      </c>
      <c r="B2" s="42"/>
      <c r="C2" s="42"/>
      <c r="E2" s="16" t="s">
        <v>102</v>
      </c>
    </row>
    <row r="3" spans="1:5" ht="18.75">
      <c r="A3" s="42">
        <v>2019</v>
      </c>
      <c r="B3" s="42"/>
      <c r="C3" s="42"/>
      <c r="E3" s="16" t="s">
        <v>103</v>
      </c>
    </row>
    <row r="4" spans="1:5" ht="18.75">
      <c r="A4" s="44" t="s">
        <v>108</v>
      </c>
      <c r="B4" s="44"/>
      <c r="C4" s="44"/>
      <c r="E4" s="9" t="s">
        <v>94</v>
      </c>
    </row>
    <row r="5" spans="1:5">
      <c r="A5" s="43" t="s">
        <v>36</v>
      </c>
      <c r="B5" s="43"/>
      <c r="C5" s="43"/>
      <c r="E5" s="16" t="s">
        <v>100</v>
      </c>
    </row>
    <row r="6" spans="1:5">
      <c r="E6" s="16" t="s">
        <v>101</v>
      </c>
    </row>
    <row r="7" spans="1:5" ht="31.5">
      <c r="A7" s="13" t="s">
        <v>0</v>
      </c>
      <c r="B7" s="14" t="s">
        <v>37</v>
      </c>
      <c r="C7" s="14" t="s">
        <v>38</v>
      </c>
    </row>
    <row r="8" spans="1:5">
      <c r="A8" s="1" t="s">
        <v>1</v>
      </c>
      <c r="B8" s="17"/>
      <c r="C8" s="17"/>
    </row>
    <row r="9" spans="1:5">
      <c r="A9" s="3" t="s">
        <v>2</v>
      </c>
      <c r="B9" s="18">
        <v>59597396</v>
      </c>
      <c r="C9" s="20">
        <v>-894552</v>
      </c>
    </row>
    <row r="10" spans="1:5">
      <c r="A10" s="8" t="s">
        <v>3</v>
      </c>
      <c r="B10" s="6">
        <v>50616596</v>
      </c>
      <c r="C10" s="6"/>
    </row>
    <row r="11" spans="1:5">
      <c r="A11" s="8" t="s">
        <v>4</v>
      </c>
      <c r="B11" s="6">
        <v>8920152</v>
      </c>
    </row>
    <row r="12" spans="1:5">
      <c r="A12" s="8" t="s">
        <v>40</v>
      </c>
      <c r="B12" s="6"/>
    </row>
    <row r="13" spans="1:5">
      <c r="A13" s="8" t="s">
        <v>5</v>
      </c>
      <c r="B13" s="6">
        <v>3389492</v>
      </c>
      <c r="C13" s="6"/>
    </row>
    <row r="14" spans="1:5">
      <c r="A14" s="8" t="s">
        <v>6</v>
      </c>
      <c r="B14" s="6">
        <v>60648</v>
      </c>
      <c r="C14" s="6"/>
    </row>
    <row r="15" spans="1:5">
      <c r="A15" s="3" t="s">
        <v>7</v>
      </c>
      <c r="B15" s="4">
        <v>5520000</v>
      </c>
      <c r="C15" s="23">
        <v>780000</v>
      </c>
    </row>
    <row r="16" spans="1:5">
      <c r="A16" s="8" t="s">
        <v>8</v>
      </c>
      <c r="B16" s="6">
        <v>2880000</v>
      </c>
      <c r="C16" s="6"/>
    </row>
    <row r="17" spans="1:3">
      <c r="A17" s="8" t="s">
        <v>9</v>
      </c>
      <c r="B17" s="6"/>
      <c r="C17" s="6"/>
    </row>
    <row r="18" spans="1:3">
      <c r="A18" s="8" t="s">
        <v>10</v>
      </c>
      <c r="B18" s="6">
        <v>2640000</v>
      </c>
      <c r="C18" s="6"/>
    </row>
    <row r="19" spans="1:3" ht="18" customHeight="1">
      <c r="A19" s="8" t="s">
        <v>11</v>
      </c>
      <c r="B19" s="6"/>
    </row>
    <row r="20" spans="1:3">
      <c r="A20" s="8" t="s">
        <v>12</v>
      </c>
      <c r="B20" s="6"/>
      <c r="C20" s="6"/>
    </row>
    <row r="21" spans="1:3">
      <c r="A21" s="8" t="s">
        <v>13</v>
      </c>
      <c r="B21" s="6"/>
      <c r="C21" s="6"/>
    </row>
    <row r="22" spans="1:3">
      <c r="A22" s="8" t="s">
        <v>14</v>
      </c>
      <c r="B22" s="6"/>
    </row>
    <row r="23" spans="1:3">
      <c r="A23" s="8" t="s">
        <v>15</v>
      </c>
      <c r="B23" s="6"/>
      <c r="C23" s="6"/>
    </row>
    <row r="24" spans="1:3">
      <c r="A24" s="8" t="s">
        <v>41</v>
      </c>
      <c r="B24" s="6"/>
    </row>
    <row r="25" spans="1:3">
      <c r="A25" s="3" t="s">
        <v>16</v>
      </c>
      <c r="B25" s="4">
        <v>30948122</v>
      </c>
      <c r="C25" s="23">
        <v>-1782123</v>
      </c>
    </row>
    <row r="26" spans="1:3">
      <c r="A26" s="8" t="s">
        <v>17</v>
      </c>
      <c r="B26" s="6">
        <v>11160000</v>
      </c>
      <c r="C26" s="6"/>
    </row>
    <row r="27" spans="1:3">
      <c r="A27" s="8" t="s">
        <v>18</v>
      </c>
      <c r="B27" s="6">
        <v>4067885</v>
      </c>
      <c r="C27" s="6"/>
    </row>
    <row r="28" spans="1:3">
      <c r="A28" s="8" t="s">
        <v>19</v>
      </c>
      <c r="B28" s="6"/>
      <c r="C28" s="6"/>
    </row>
    <row r="29" spans="1:3">
      <c r="A29" s="8" t="s">
        <v>20</v>
      </c>
      <c r="B29" s="6">
        <v>2500000</v>
      </c>
      <c r="C29" s="6"/>
    </row>
    <row r="30" spans="1:3">
      <c r="A30" s="8" t="s">
        <v>21</v>
      </c>
      <c r="B30" s="6"/>
      <c r="C30" s="6"/>
    </row>
    <row r="31" spans="1:3">
      <c r="A31" s="8" t="s">
        <v>22</v>
      </c>
      <c r="B31" s="6"/>
    </row>
    <row r="32" spans="1:3">
      <c r="A32" s="8" t="s">
        <v>23</v>
      </c>
      <c r="B32" s="6">
        <v>12170237</v>
      </c>
      <c r="C32" s="6"/>
    </row>
    <row r="33" spans="1:3">
      <c r="A33" s="8" t="s">
        <v>42</v>
      </c>
      <c r="B33" s="6"/>
    </row>
    <row r="34" spans="1:3">
      <c r="A34" s="8" t="s">
        <v>24</v>
      </c>
      <c r="B34" s="6">
        <v>1050000</v>
      </c>
      <c r="C34" s="6"/>
    </row>
    <row r="35" spans="1:3">
      <c r="A35" s="3" t="s">
        <v>25</v>
      </c>
      <c r="B35" s="4"/>
      <c r="C35" s="23"/>
    </row>
    <row r="36" spans="1:3">
      <c r="A36" s="8" t="s">
        <v>26</v>
      </c>
      <c r="B36" s="6"/>
      <c r="C36" s="6"/>
    </row>
    <row r="37" spans="1:3">
      <c r="A37" s="8" t="s">
        <v>43</v>
      </c>
      <c r="B37" s="6"/>
    </row>
    <row r="38" spans="1:3">
      <c r="A38" s="8" t="s">
        <v>44</v>
      </c>
      <c r="B38" s="6"/>
    </row>
    <row r="39" spans="1:3">
      <c r="A39" s="8" t="s">
        <v>45</v>
      </c>
      <c r="B39" s="6"/>
    </row>
    <row r="40" spans="1:3">
      <c r="A40" s="8" t="s">
        <v>46</v>
      </c>
      <c r="B40" s="6"/>
    </row>
    <row r="41" spans="1:3">
      <c r="A41" s="8" t="s">
        <v>27</v>
      </c>
      <c r="B41" s="6"/>
    </row>
    <row r="42" spans="1:3">
      <c r="A42" s="8" t="s">
        <v>47</v>
      </c>
      <c r="B42" s="6"/>
    </row>
    <row r="43" spans="1:3">
      <c r="A43" s="3" t="s">
        <v>48</v>
      </c>
      <c r="B43" s="4"/>
    </row>
    <row r="44" spans="1:3">
      <c r="A44" s="8" t="s">
        <v>49</v>
      </c>
      <c r="B44" s="6"/>
    </row>
    <row r="45" spans="1:3">
      <c r="A45" s="8" t="s">
        <v>50</v>
      </c>
      <c r="B45" s="6"/>
    </row>
    <row r="46" spans="1:3">
      <c r="A46" s="8" t="s">
        <v>51</v>
      </c>
      <c r="B46" s="6"/>
    </row>
    <row r="47" spans="1:3">
      <c r="A47" s="8" t="s">
        <v>52</v>
      </c>
      <c r="B47" s="6"/>
    </row>
    <row r="48" spans="1:3">
      <c r="A48" s="8" t="s">
        <v>53</v>
      </c>
      <c r="B48" s="6"/>
    </row>
    <row r="49" spans="1:3">
      <c r="A49" s="8" t="s">
        <v>54</v>
      </c>
      <c r="B49" s="6"/>
    </row>
    <row r="50" spans="1:3">
      <c r="A50" s="8" t="s">
        <v>55</v>
      </c>
      <c r="B50" s="6"/>
    </row>
    <row r="51" spans="1:3">
      <c r="A51" s="3" t="s">
        <v>28</v>
      </c>
      <c r="B51" s="4">
        <v>2648891</v>
      </c>
      <c r="C51" s="23">
        <v>1896675</v>
      </c>
    </row>
    <row r="52" spans="1:3">
      <c r="A52" s="8" t="s">
        <v>29</v>
      </c>
      <c r="B52" s="6"/>
      <c r="C52" s="6"/>
    </row>
    <row r="53" spans="1:3">
      <c r="A53" s="8" t="s">
        <v>30</v>
      </c>
      <c r="B53" s="6"/>
    </row>
    <row r="54" spans="1:3">
      <c r="A54" s="8" t="s">
        <v>31</v>
      </c>
      <c r="B54" s="6"/>
    </row>
    <row r="55" spans="1:3">
      <c r="A55" s="8" t="s">
        <v>32</v>
      </c>
      <c r="B55" s="6">
        <v>2648891</v>
      </c>
    </row>
    <row r="56" spans="1:3">
      <c r="A56" s="8" t="s">
        <v>33</v>
      </c>
      <c r="B56" s="6"/>
      <c r="C56" s="6"/>
    </row>
    <row r="57" spans="1:3">
      <c r="A57" s="8" t="s">
        <v>56</v>
      </c>
      <c r="B57" s="6"/>
    </row>
    <row r="58" spans="1:3">
      <c r="A58" s="8" t="s">
        <v>57</v>
      </c>
      <c r="B58" s="6"/>
    </row>
    <row r="59" spans="1:3">
      <c r="A59" s="8" t="s">
        <v>34</v>
      </c>
      <c r="B59" s="6"/>
      <c r="C59" s="6"/>
    </row>
    <row r="60" spans="1:3">
      <c r="A60" s="8" t="s">
        <v>58</v>
      </c>
      <c r="B60" s="6"/>
    </row>
    <row r="61" spans="1:3">
      <c r="A61" s="3" t="s">
        <v>59</v>
      </c>
      <c r="B61" s="4"/>
    </row>
    <row r="62" spans="1:3">
      <c r="A62" s="8" t="s">
        <v>60</v>
      </c>
      <c r="B62" s="6"/>
    </row>
    <row r="63" spans="1:3">
      <c r="A63" s="8" t="s">
        <v>61</v>
      </c>
      <c r="B63" s="6"/>
    </row>
    <row r="64" spans="1:3">
      <c r="A64" s="8" t="s">
        <v>62</v>
      </c>
      <c r="B64" s="6"/>
    </row>
    <row r="65" spans="1:3">
      <c r="A65" s="8" t="s">
        <v>63</v>
      </c>
      <c r="B65" s="6"/>
    </row>
    <row r="66" spans="1:3">
      <c r="A66" s="3" t="s">
        <v>64</v>
      </c>
      <c r="B66" s="4"/>
    </row>
    <row r="67" spans="1:3">
      <c r="A67" s="8" t="s">
        <v>65</v>
      </c>
      <c r="B67" s="6"/>
    </row>
    <row r="68" spans="1:3">
      <c r="A68" s="8" t="s">
        <v>66</v>
      </c>
      <c r="B68" s="6"/>
    </row>
    <row r="69" spans="1:3">
      <c r="A69" s="3" t="s">
        <v>67</v>
      </c>
      <c r="B69" s="4"/>
    </row>
    <row r="70" spans="1:3">
      <c r="A70" s="8" t="s">
        <v>68</v>
      </c>
      <c r="B70" s="6"/>
    </row>
    <row r="71" spans="1:3">
      <c r="A71" s="8" t="s">
        <v>69</v>
      </c>
      <c r="B71" s="6"/>
    </row>
    <row r="72" spans="1:3">
      <c r="A72" s="8" t="s">
        <v>70</v>
      </c>
      <c r="B72" s="6"/>
    </row>
    <row r="73" spans="1:3">
      <c r="A73" s="10" t="s">
        <v>35</v>
      </c>
      <c r="B73" s="7">
        <f>+B9+B15+B25+B35+B51+B61</f>
        <v>98714409</v>
      </c>
      <c r="C73" s="7">
        <f>+C51+C35+C25+C15+C9</f>
        <v>0</v>
      </c>
    </row>
    <row r="74" spans="1:3">
      <c r="A74" s="5"/>
      <c r="B74" s="6"/>
      <c r="C74" s="22"/>
    </row>
    <row r="75" spans="1:3">
      <c r="A75" s="1" t="s">
        <v>71</v>
      </c>
      <c r="B75" s="2"/>
    </row>
    <row r="76" spans="1:3">
      <c r="A76" s="3" t="s">
        <v>72</v>
      </c>
      <c r="B76" s="4"/>
    </row>
    <row r="77" spans="1:3">
      <c r="A77" s="8" t="s">
        <v>73</v>
      </c>
      <c r="B77" s="6"/>
    </row>
    <row r="78" spans="1:3">
      <c r="A78" s="8" t="s">
        <v>74</v>
      </c>
      <c r="B78" s="6"/>
    </row>
    <row r="79" spans="1:3">
      <c r="A79" s="3" t="s">
        <v>75</v>
      </c>
      <c r="B79" s="4"/>
    </row>
    <row r="80" spans="1:3">
      <c r="A80" s="8" t="s">
        <v>76</v>
      </c>
      <c r="B80" s="6"/>
    </row>
    <row r="81" spans="1:3">
      <c r="A81" s="8" t="s">
        <v>77</v>
      </c>
      <c r="B81" s="6"/>
    </row>
    <row r="82" spans="1:3">
      <c r="A82" s="3" t="s">
        <v>78</v>
      </c>
      <c r="B82" s="4"/>
    </row>
    <row r="83" spans="1:3">
      <c r="A83" s="8" t="s">
        <v>79</v>
      </c>
      <c r="B83" s="6"/>
    </row>
    <row r="84" spans="1:3">
      <c r="A84" s="10" t="s">
        <v>80</v>
      </c>
      <c r="B84" s="7">
        <f>+B79</f>
        <v>0</v>
      </c>
      <c r="C84" s="7">
        <v>0</v>
      </c>
    </row>
    <row r="86" spans="1:3" ht="15.75">
      <c r="A86" s="11" t="s">
        <v>81</v>
      </c>
      <c r="B86" s="12">
        <f>+B84+B73</f>
        <v>98714409</v>
      </c>
      <c r="C86" s="12">
        <f>+C73</f>
        <v>0</v>
      </c>
    </row>
    <row r="87" spans="1:3">
      <c r="A87" t="s">
        <v>106</v>
      </c>
    </row>
  </sheetData>
  <mergeCells count="5">
    <mergeCell ref="A1:C1"/>
    <mergeCell ref="A2:C2"/>
    <mergeCell ref="A3:C3"/>
    <mergeCell ref="A5:C5"/>
    <mergeCell ref="A4:C4"/>
  </mergeCells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A123"/>
  <sheetViews>
    <sheetView showGridLines="0" topLeftCell="A106" zoomScale="82" zoomScaleNormal="82" workbookViewId="0">
      <selection activeCell="G109" sqref="G109"/>
    </sheetView>
  </sheetViews>
  <sheetFormatPr baseColWidth="10" defaultColWidth="9.140625" defaultRowHeight="15"/>
  <cols>
    <col min="1" max="1" width="40" customWidth="1"/>
    <col min="2" max="2" width="13.85546875" bestFit="1" customWidth="1"/>
    <col min="3" max="3" width="15.85546875" customWidth="1"/>
    <col min="4" max="4" width="15" customWidth="1"/>
    <col min="5" max="5" width="14.42578125" customWidth="1"/>
    <col min="6" max="6" width="12.85546875" customWidth="1"/>
    <col min="7" max="7" width="13.5703125" bestFit="1" customWidth="1"/>
    <col min="8" max="8" width="15.7109375" bestFit="1" customWidth="1"/>
    <col min="9" max="10" width="13.5703125" bestFit="1" customWidth="1"/>
    <col min="11" max="11" width="14.5703125" bestFit="1" customWidth="1"/>
    <col min="12" max="12" width="13.5703125" bestFit="1" customWidth="1"/>
    <col min="13" max="13" width="14.140625" customWidth="1"/>
    <col min="14" max="14" width="14.5703125" bestFit="1" customWidth="1"/>
    <col min="16" max="16" width="96.7109375" bestFit="1" customWidth="1"/>
    <col min="18" max="25" width="6" bestFit="1" customWidth="1"/>
    <col min="26" max="27" width="7" bestFit="1" customWidth="1"/>
  </cols>
  <sheetData>
    <row r="1" spans="1:27" ht="18.75">
      <c r="A1" s="42"/>
      <c r="B1" s="42"/>
      <c r="C1" s="42"/>
      <c r="D1" s="42"/>
      <c r="E1" s="42"/>
      <c r="F1" s="42"/>
      <c r="G1" s="42"/>
      <c r="H1" s="42"/>
      <c r="I1" s="42"/>
      <c r="J1" s="42"/>
      <c r="K1" s="42"/>
      <c r="L1" s="42"/>
      <c r="M1" s="42"/>
      <c r="N1" s="42"/>
      <c r="P1" s="9" t="s">
        <v>94</v>
      </c>
    </row>
    <row r="2" spans="1:27" ht="18.75">
      <c r="A2" s="42" t="s">
        <v>110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P2" s="16" t="s">
        <v>96</v>
      </c>
    </row>
    <row r="3" spans="1:27" ht="18.75">
      <c r="A3" s="42">
        <v>2019</v>
      </c>
      <c r="B3" s="42"/>
      <c r="C3" s="42"/>
      <c r="D3" s="42"/>
      <c r="E3" s="42"/>
      <c r="F3" s="42"/>
      <c r="G3" s="42"/>
      <c r="H3" s="42"/>
      <c r="I3" s="42"/>
      <c r="J3" s="42"/>
      <c r="K3" s="42"/>
      <c r="L3" s="42"/>
      <c r="M3" s="42"/>
      <c r="N3" s="42"/>
      <c r="P3" s="16" t="s">
        <v>97</v>
      </c>
    </row>
    <row r="4" spans="1:27" ht="15.75">
      <c r="A4" s="44" t="s">
        <v>107</v>
      </c>
      <c r="B4" s="44"/>
      <c r="C4" s="44"/>
      <c r="D4" s="44"/>
      <c r="E4" s="44"/>
      <c r="F4" s="44"/>
      <c r="G4" s="44"/>
      <c r="H4" s="44"/>
      <c r="I4" s="44"/>
      <c r="J4" s="44"/>
      <c r="K4" s="44"/>
      <c r="L4" s="44"/>
      <c r="M4" s="44"/>
      <c r="N4" s="44"/>
      <c r="P4" s="16" t="s">
        <v>95</v>
      </c>
    </row>
    <row r="5" spans="1:27">
      <c r="A5" s="43" t="s">
        <v>36</v>
      </c>
      <c r="B5" s="43"/>
      <c r="C5" s="43"/>
      <c r="D5" s="43"/>
      <c r="E5" s="43"/>
      <c r="F5" s="43"/>
      <c r="G5" s="43"/>
      <c r="H5" s="43"/>
      <c r="I5" s="43"/>
      <c r="J5" s="43"/>
      <c r="K5" s="43"/>
      <c r="L5" s="43"/>
      <c r="M5" s="43"/>
      <c r="N5" s="43"/>
      <c r="P5" s="16" t="s">
        <v>98</v>
      </c>
    </row>
    <row r="6" spans="1:27">
      <c r="P6" s="16" t="s">
        <v>99</v>
      </c>
    </row>
    <row r="7" spans="1:27" ht="15.75">
      <c r="A7" s="13" t="s">
        <v>0</v>
      </c>
      <c r="B7" s="14" t="s">
        <v>109</v>
      </c>
      <c r="C7" s="14" t="s">
        <v>82</v>
      </c>
      <c r="D7" s="14" t="s">
        <v>83</v>
      </c>
      <c r="E7" s="14" t="s">
        <v>84</v>
      </c>
      <c r="F7" s="14" t="s">
        <v>85</v>
      </c>
      <c r="G7" s="14" t="s">
        <v>86</v>
      </c>
      <c r="H7" s="14" t="s">
        <v>87</v>
      </c>
      <c r="I7" s="14" t="s">
        <v>88</v>
      </c>
      <c r="J7" s="14" t="s">
        <v>89</v>
      </c>
      <c r="K7" s="14" t="s">
        <v>90</v>
      </c>
      <c r="L7" s="14" t="s">
        <v>91</v>
      </c>
      <c r="M7" s="14" t="s">
        <v>92</v>
      </c>
      <c r="N7" s="14" t="s">
        <v>93</v>
      </c>
      <c r="Z7" s="22">
        <f>SUM(R8:Z8)</f>
        <v>11.029108875781253</v>
      </c>
      <c r="AA7" s="22">
        <f>+Z7+AA8</f>
        <v>13.989108875781252</v>
      </c>
    </row>
    <row r="8" spans="1:27">
      <c r="A8" s="1" t="s">
        <v>1</v>
      </c>
      <c r="B8" s="17"/>
      <c r="C8" s="17"/>
      <c r="D8" s="17"/>
      <c r="E8" s="17"/>
      <c r="F8" s="17"/>
      <c r="G8" s="17"/>
      <c r="H8" s="17"/>
      <c r="I8" s="17"/>
      <c r="J8" s="17"/>
      <c r="K8" s="17"/>
      <c r="L8" s="17"/>
      <c r="M8" s="17"/>
      <c r="N8" s="17"/>
      <c r="R8" s="19">
        <v>1</v>
      </c>
      <c r="S8" s="19">
        <v>1.05</v>
      </c>
      <c r="T8" s="19">
        <f>+S8*1.05</f>
        <v>1.1025</v>
      </c>
      <c r="U8" s="19">
        <f t="shared" ref="U8:Y8" si="0">+T8*1.05</f>
        <v>1.1576250000000001</v>
      </c>
      <c r="V8" s="19">
        <f t="shared" si="0"/>
        <v>1.2155062500000002</v>
      </c>
      <c r="W8" s="19">
        <f t="shared" si="0"/>
        <v>1.2762815625000004</v>
      </c>
      <c r="X8" s="19">
        <f t="shared" si="0"/>
        <v>1.3400956406250004</v>
      </c>
      <c r="Y8" s="19">
        <f t="shared" si="0"/>
        <v>1.4071004226562505</v>
      </c>
      <c r="Z8" s="19">
        <v>1.48</v>
      </c>
      <c r="AA8" s="19">
        <f>+Z8*2</f>
        <v>2.96</v>
      </c>
    </row>
    <row r="9" spans="1:27" ht="30">
      <c r="A9" s="3" t="s">
        <v>2</v>
      </c>
      <c r="B9" s="19"/>
      <c r="C9" s="18">
        <v>3988489.22</v>
      </c>
      <c r="D9" s="18">
        <v>3989167.97</v>
      </c>
      <c r="E9" s="20">
        <v>4320294.22</v>
      </c>
      <c r="F9" s="28">
        <v>4322891.62</v>
      </c>
      <c r="G9" s="20">
        <v>4323691.62</v>
      </c>
      <c r="H9" s="20">
        <f>H10+H11+H14</f>
        <v>4326670.37</v>
      </c>
      <c r="I9" s="20">
        <f>I10+I11+I14</f>
        <v>4346137.87</v>
      </c>
      <c r="J9" s="20">
        <v>4346137.87</v>
      </c>
      <c r="K9" s="20">
        <v>12372542.869999999</v>
      </c>
      <c r="L9" s="20">
        <v>4374137.87</v>
      </c>
      <c r="M9" s="20">
        <v>8118888.2599999998</v>
      </c>
      <c r="N9" s="20">
        <v>11836457.359999999</v>
      </c>
      <c r="R9" s="21"/>
    </row>
    <row r="10" spans="1:27">
      <c r="A10" s="8" t="s">
        <v>3</v>
      </c>
      <c r="B10" s="19"/>
      <c r="C10" s="24">
        <v>3631191.08</v>
      </c>
      <c r="D10" s="24">
        <v>3631191.08</v>
      </c>
      <c r="E10" s="19">
        <v>3884091.08</v>
      </c>
      <c r="F10" s="27">
        <v>3877091.08</v>
      </c>
      <c r="G10" s="19">
        <v>3877891.08</v>
      </c>
      <c r="H10" s="19">
        <v>3877891.08</v>
      </c>
      <c r="I10" s="19">
        <v>3893491.08</v>
      </c>
      <c r="J10" s="19">
        <v>3893491.08</v>
      </c>
      <c r="K10" s="19">
        <v>11917091.08</v>
      </c>
      <c r="L10" s="19">
        <v>3917091.08</v>
      </c>
      <c r="M10" s="19">
        <v>7662173.9699999997</v>
      </c>
      <c r="N10" s="19">
        <v>11378525.970000001</v>
      </c>
    </row>
    <row r="11" spans="1:27">
      <c r="A11" s="8" t="s">
        <v>4</v>
      </c>
      <c r="C11" s="24">
        <v>353178.75</v>
      </c>
      <c r="D11" s="27">
        <v>353857.5</v>
      </c>
      <c r="E11" s="19">
        <v>432083.75</v>
      </c>
      <c r="F11" s="27">
        <v>441183.75</v>
      </c>
      <c r="G11" s="27">
        <v>441183.75</v>
      </c>
      <c r="H11" s="27">
        <v>444162.5</v>
      </c>
      <c r="I11" s="27">
        <v>448030</v>
      </c>
      <c r="J11" s="27">
        <v>448030</v>
      </c>
      <c r="K11" s="27">
        <v>450835</v>
      </c>
      <c r="L11" s="27">
        <v>452430</v>
      </c>
      <c r="M11" s="27">
        <v>452097.5</v>
      </c>
      <c r="N11" s="27">
        <v>452441.25</v>
      </c>
    </row>
    <row r="12" spans="1:27" ht="30">
      <c r="A12" s="8" t="s">
        <v>40</v>
      </c>
      <c r="C12" s="33">
        <v>0</v>
      </c>
      <c r="D12" s="34">
        <v>0</v>
      </c>
      <c r="E12" s="35">
        <v>0</v>
      </c>
      <c r="F12" s="34">
        <v>0</v>
      </c>
      <c r="G12" s="34">
        <v>0</v>
      </c>
      <c r="H12" s="34">
        <v>0</v>
      </c>
      <c r="I12" s="34">
        <v>0</v>
      </c>
      <c r="J12" s="34">
        <v>0</v>
      </c>
      <c r="K12" s="34">
        <v>0</v>
      </c>
      <c r="L12" s="34">
        <v>0</v>
      </c>
      <c r="M12" s="34">
        <v>0</v>
      </c>
      <c r="N12" s="34">
        <v>0</v>
      </c>
    </row>
    <row r="13" spans="1:27" ht="30">
      <c r="A13" s="8" t="s">
        <v>5</v>
      </c>
      <c r="C13" s="36">
        <v>0</v>
      </c>
      <c r="D13" s="34">
        <v>0</v>
      </c>
      <c r="E13" s="35">
        <v>0</v>
      </c>
      <c r="F13" s="34">
        <v>0</v>
      </c>
      <c r="G13" s="34">
        <v>0</v>
      </c>
      <c r="H13" s="34">
        <v>0</v>
      </c>
      <c r="I13" s="34">
        <v>0</v>
      </c>
      <c r="J13" s="34">
        <v>0</v>
      </c>
      <c r="K13" s="34">
        <v>0</v>
      </c>
      <c r="L13" s="34">
        <v>0</v>
      </c>
      <c r="M13" s="34">
        <v>0</v>
      </c>
      <c r="N13" s="34">
        <v>0</v>
      </c>
    </row>
    <row r="14" spans="1:27" ht="30">
      <c r="A14" s="8" t="s">
        <v>6</v>
      </c>
      <c r="C14" s="24">
        <v>4119.3900000000003</v>
      </c>
      <c r="D14" s="27">
        <v>4119.3900000000003</v>
      </c>
      <c r="E14" s="19">
        <v>4119.3900000000003</v>
      </c>
      <c r="F14" s="27">
        <v>4616.79</v>
      </c>
      <c r="G14" s="27">
        <v>4616.79</v>
      </c>
      <c r="H14" s="27">
        <v>4616.79</v>
      </c>
      <c r="I14" s="27">
        <v>4616.79</v>
      </c>
      <c r="J14" s="27">
        <v>4616.79</v>
      </c>
      <c r="K14" s="27">
        <v>4616.79</v>
      </c>
      <c r="L14" s="27">
        <v>4616.79</v>
      </c>
      <c r="M14" s="27">
        <v>4616.79</v>
      </c>
      <c r="N14" s="27">
        <v>5490.14</v>
      </c>
    </row>
    <row r="15" spans="1:27">
      <c r="A15" s="3" t="s">
        <v>7</v>
      </c>
      <c r="C15" s="4">
        <v>381770</v>
      </c>
      <c r="D15" s="28">
        <v>587496.37</v>
      </c>
      <c r="E15" s="20">
        <v>632700</v>
      </c>
      <c r="F15" s="28">
        <v>690366.09</v>
      </c>
      <c r="G15" s="20">
        <v>506300</v>
      </c>
      <c r="H15" s="20">
        <f>H16+H18</f>
        <v>500150</v>
      </c>
      <c r="I15" s="20">
        <v>500150</v>
      </c>
      <c r="J15" s="20">
        <v>500150</v>
      </c>
      <c r="K15" s="20">
        <v>500150</v>
      </c>
      <c r="L15" s="20">
        <v>500150</v>
      </c>
      <c r="M15" s="20">
        <v>500150</v>
      </c>
      <c r="N15" s="20">
        <v>500150</v>
      </c>
    </row>
    <row r="16" spans="1:27">
      <c r="A16" s="8" t="s">
        <v>8</v>
      </c>
      <c r="C16" s="24">
        <v>161770</v>
      </c>
      <c r="D16" s="27">
        <v>161770</v>
      </c>
      <c r="E16" s="19">
        <v>200000</v>
      </c>
      <c r="F16" s="27">
        <v>200000</v>
      </c>
      <c r="G16" s="27">
        <v>200000</v>
      </c>
      <c r="H16" s="27">
        <v>200000</v>
      </c>
      <c r="I16" s="27">
        <v>200000</v>
      </c>
      <c r="J16" s="27">
        <v>200000</v>
      </c>
      <c r="K16" s="27">
        <v>200000</v>
      </c>
      <c r="L16" s="27">
        <v>200000</v>
      </c>
      <c r="M16" s="27">
        <v>200000</v>
      </c>
      <c r="N16" s="27">
        <v>200000</v>
      </c>
    </row>
    <row r="17" spans="1:14" ht="30">
      <c r="A17" s="8" t="s">
        <v>9</v>
      </c>
      <c r="C17" s="36">
        <v>0</v>
      </c>
      <c r="D17" s="36">
        <v>0</v>
      </c>
      <c r="E17" s="36">
        <v>0</v>
      </c>
      <c r="F17" s="36">
        <v>0</v>
      </c>
      <c r="G17" s="36">
        <v>0</v>
      </c>
      <c r="H17" s="36">
        <v>0</v>
      </c>
      <c r="I17" s="36">
        <v>0</v>
      </c>
      <c r="J17" s="36">
        <v>0</v>
      </c>
      <c r="K17" s="36">
        <v>0</v>
      </c>
      <c r="L17" s="36">
        <v>0</v>
      </c>
      <c r="M17" s="36">
        <v>0</v>
      </c>
      <c r="N17" s="41">
        <v>0</v>
      </c>
    </row>
    <row r="18" spans="1:14">
      <c r="A18" s="8" t="s">
        <v>10</v>
      </c>
      <c r="C18" s="24">
        <v>220000</v>
      </c>
      <c r="D18" s="27">
        <v>220000</v>
      </c>
      <c r="E18" s="19">
        <v>432700</v>
      </c>
      <c r="F18" s="27">
        <v>404100</v>
      </c>
      <c r="G18" s="27">
        <v>306300</v>
      </c>
      <c r="H18" s="27">
        <v>300150</v>
      </c>
      <c r="I18" s="27">
        <v>300150</v>
      </c>
      <c r="J18" s="27">
        <v>300150</v>
      </c>
      <c r="K18" s="27">
        <v>300150</v>
      </c>
      <c r="L18" s="27">
        <v>300150</v>
      </c>
      <c r="M18" s="27">
        <v>300150</v>
      </c>
      <c r="N18" s="27">
        <v>300150</v>
      </c>
    </row>
    <row r="19" spans="1:14" ht="18" customHeight="1">
      <c r="A19" s="8" t="s">
        <v>11</v>
      </c>
      <c r="C19" s="36">
        <v>0</v>
      </c>
      <c r="D19" s="34">
        <v>0</v>
      </c>
      <c r="E19" s="34">
        <v>0</v>
      </c>
      <c r="F19" s="34">
        <v>0</v>
      </c>
      <c r="G19" s="34">
        <v>0</v>
      </c>
      <c r="H19" s="34">
        <v>0</v>
      </c>
      <c r="I19" s="34">
        <v>0</v>
      </c>
      <c r="J19" s="34">
        <v>0</v>
      </c>
      <c r="K19" s="34">
        <v>0</v>
      </c>
      <c r="L19" s="34">
        <v>0</v>
      </c>
      <c r="M19" s="34">
        <v>0</v>
      </c>
      <c r="N19" s="34">
        <v>0</v>
      </c>
    </row>
    <row r="20" spans="1:14">
      <c r="A20" s="8" t="s">
        <v>12</v>
      </c>
      <c r="C20" s="24"/>
      <c r="H20" s="34"/>
      <c r="I20" s="34"/>
      <c r="J20" s="34"/>
      <c r="K20" s="34">
        <v>0</v>
      </c>
      <c r="L20" s="34">
        <v>0</v>
      </c>
      <c r="M20" s="34">
        <v>0</v>
      </c>
      <c r="N20" s="34">
        <v>0</v>
      </c>
    </row>
    <row r="21" spans="1:14">
      <c r="A21" s="8" t="s">
        <v>13</v>
      </c>
      <c r="C21" s="36">
        <v>0</v>
      </c>
      <c r="D21" s="27">
        <v>205726.37</v>
      </c>
      <c r="E21" s="34">
        <v>0</v>
      </c>
      <c r="F21" s="27">
        <v>86266.09</v>
      </c>
      <c r="G21" s="34">
        <v>0</v>
      </c>
      <c r="H21" s="34">
        <v>0</v>
      </c>
      <c r="I21" s="34">
        <v>0</v>
      </c>
      <c r="J21" s="34">
        <v>0</v>
      </c>
      <c r="K21" s="34">
        <v>0</v>
      </c>
      <c r="L21" s="34">
        <v>0</v>
      </c>
      <c r="M21" s="34">
        <v>0</v>
      </c>
      <c r="N21" s="34">
        <v>0</v>
      </c>
    </row>
    <row r="22" spans="1:14" ht="45">
      <c r="A22" s="8" t="s">
        <v>14</v>
      </c>
      <c r="C22" s="36">
        <v>0</v>
      </c>
      <c r="D22" s="34">
        <v>0</v>
      </c>
      <c r="E22" s="34">
        <v>0</v>
      </c>
      <c r="F22" s="34">
        <v>0</v>
      </c>
      <c r="G22" s="34">
        <v>0</v>
      </c>
      <c r="H22" s="34">
        <v>0</v>
      </c>
      <c r="I22" s="34">
        <v>0</v>
      </c>
      <c r="J22" s="34">
        <v>0</v>
      </c>
      <c r="K22" s="34">
        <v>0</v>
      </c>
      <c r="L22" s="34">
        <v>0</v>
      </c>
      <c r="M22" s="34">
        <v>0</v>
      </c>
      <c r="N22" s="34">
        <v>0</v>
      </c>
    </row>
    <row r="23" spans="1:14" ht="30">
      <c r="A23" s="8" t="s">
        <v>15</v>
      </c>
      <c r="C23" s="37">
        <v>0</v>
      </c>
      <c r="D23" s="34">
        <v>0</v>
      </c>
      <c r="E23" s="34">
        <v>0</v>
      </c>
      <c r="F23" s="34">
        <v>0</v>
      </c>
      <c r="G23" s="34">
        <v>0</v>
      </c>
      <c r="H23" s="34">
        <v>0</v>
      </c>
      <c r="I23" s="34">
        <v>0</v>
      </c>
      <c r="J23" s="34">
        <v>0</v>
      </c>
      <c r="K23" s="34">
        <v>0</v>
      </c>
      <c r="L23" s="34">
        <v>0</v>
      </c>
      <c r="M23" s="34">
        <v>0</v>
      </c>
      <c r="N23" s="34">
        <v>0</v>
      </c>
    </row>
    <row r="24" spans="1:14" ht="30">
      <c r="A24" s="8" t="s">
        <v>41</v>
      </c>
      <c r="C24" s="38">
        <v>0</v>
      </c>
      <c r="D24" s="34">
        <v>0</v>
      </c>
      <c r="E24" s="34">
        <v>0</v>
      </c>
      <c r="F24" s="34">
        <v>0</v>
      </c>
      <c r="G24" s="34">
        <v>0</v>
      </c>
      <c r="H24" s="34">
        <v>0</v>
      </c>
      <c r="I24" s="34">
        <v>0</v>
      </c>
      <c r="J24" s="34">
        <v>0</v>
      </c>
      <c r="K24" s="34">
        <v>0</v>
      </c>
      <c r="L24" s="34">
        <v>0</v>
      </c>
      <c r="M24" s="34">
        <v>0</v>
      </c>
      <c r="N24" s="34">
        <v>0</v>
      </c>
    </row>
    <row r="25" spans="1:14">
      <c r="A25" s="3" t="s">
        <v>16</v>
      </c>
      <c r="C25" s="4">
        <v>798560</v>
      </c>
      <c r="D25" s="28">
        <v>914272.2</v>
      </c>
      <c r="E25" s="20">
        <v>6322748.25</v>
      </c>
      <c r="F25" s="28">
        <v>1843666.66</v>
      </c>
      <c r="G25" s="20">
        <v>1597080.84</v>
      </c>
      <c r="H25" s="20">
        <f>H26+H27+H30+H31+H34</f>
        <v>1090114.1800000002</v>
      </c>
      <c r="I25" s="20">
        <v>1598560</v>
      </c>
      <c r="J25" s="20">
        <v>3960906.5</v>
      </c>
      <c r="K25" s="20">
        <v>1601848.82</v>
      </c>
      <c r="L25" s="20">
        <v>1598560</v>
      </c>
      <c r="M25" s="20">
        <v>2631392.87</v>
      </c>
      <c r="N25" s="20">
        <v>7110686.5599999996</v>
      </c>
    </row>
    <row r="26" spans="1:14" ht="30">
      <c r="A26" s="8" t="s">
        <v>17</v>
      </c>
      <c r="C26" s="24">
        <v>798560</v>
      </c>
      <c r="D26" s="27">
        <v>721280</v>
      </c>
      <c r="E26" s="19">
        <v>798560</v>
      </c>
      <c r="F26" s="27">
        <v>777000</v>
      </c>
      <c r="G26" s="27">
        <v>802902.84</v>
      </c>
      <c r="H26" s="19">
        <v>777000</v>
      </c>
      <c r="I26" s="27">
        <v>798560</v>
      </c>
      <c r="J26" s="27">
        <v>798560</v>
      </c>
      <c r="K26" s="19">
        <v>777000</v>
      </c>
      <c r="L26" s="19">
        <v>798560</v>
      </c>
      <c r="M26" s="19">
        <v>777000</v>
      </c>
      <c r="N26" s="19">
        <v>5417102.0199999996</v>
      </c>
    </row>
    <row r="27" spans="1:14">
      <c r="A27" s="8" t="s">
        <v>18</v>
      </c>
      <c r="C27" s="38">
        <v>0</v>
      </c>
      <c r="D27" s="34">
        <v>0</v>
      </c>
      <c r="E27" s="19">
        <v>1999989.08</v>
      </c>
      <c r="F27" s="34">
        <v>0</v>
      </c>
      <c r="G27" s="34">
        <v>0</v>
      </c>
      <c r="H27" s="19">
        <v>263914.08</v>
      </c>
      <c r="I27" s="34">
        <v>0</v>
      </c>
      <c r="J27" s="19">
        <v>1015980</v>
      </c>
      <c r="K27" s="34">
        <v>0</v>
      </c>
      <c r="L27" s="34">
        <v>0</v>
      </c>
      <c r="M27" s="34">
        <v>0</v>
      </c>
      <c r="N27" s="34">
        <v>0</v>
      </c>
    </row>
    <row r="28" spans="1:14" ht="30">
      <c r="A28" s="8" t="s">
        <v>19</v>
      </c>
      <c r="C28" s="38">
        <v>0</v>
      </c>
      <c r="D28" s="34">
        <v>0</v>
      </c>
      <c r="E28" s="19">
        <v>525100</v>
      </c>
      <c r="F28" s="34">
        <v>0</v>
      </c>
      <c r="G28" s="19">
        <v>36816</v>
      </c>
      <c r="H28" s="35">
        <v>0</v>
      </c>
      <c r="I28" s="34">
        <v>0</v>
      </c>
      <c r="J28" s="19">
        <v>326520.15999999997</v>
      </c>
      <c r="K28" s="34">
        <v>0</v>
      </c>
      <c r="L28" s="34">
        <v>0</v>
      </c>
      <c r="M28" s="19">
        <v>89026.96</v>
      </c>
      <c r="N28" s="19">
        <v>98943.3</v>
      </c>
    </row>
    <row r="29" spans="1:14">
      <c r="A29" s="8" t="s">
        <v>20</v>
      </c>
      <c r="C29" s="38">
        <v>0</v>
      </c>
      <c r="D29" s="34">
        <v>0</v>
      </c>
      <c r="E29" s="19"/>
      <c r="F29" s="34">
        <v>0</v>
      </c>
      <c r="G29" s="19">
        <v>358250</v>
      </c>
      <c r="H29" s="35">
        <v>0</v>
      </c>
      <c r="I29" s="34">
        <v>0</v>
      </c>
      <c r="J29" s="34">
        <v>0</v>
      </c>
      <c r="K29" s="34">
        <v>0</v>
      </c>
      <c r="L29" s="34">
        <v>0</v>
      </c>
      <c r="M29" s="19">
        <v>243985</v>
      </c>
      <c r="N29" s="34">
        <v>0</v>
      </c>
    </row>
    <row r="30" spans="1:14" ht="30">
      <c r="A30" s="8" t="s">
        <v>21</v>
      </c>
      <c r="C30" s="38">
        <v>0</v>
      </c>
      <c r="D30" s="19">
        <v>18006.8</v>
      </c>
      <c r="E30" s="19">
        <v>22153.91</v>
      </c>
      <c r="F30" s="34">
        <v>0</v>
      </c>
      <c r="G30" s="19">
        <v>14256.06</v>
      </c>
      <c r="H30" s="19">
        <v>5192</v>
      </c>
      <c r="I30" s="34">
        <v>0</v>
      </c>
      <c r="J30" s="19">
        <v>25640.22</v>
      </c>
      <c r="K30" s="34">
        <v>0</v>
      </c>
      <c r="L30" s="34">
        <v>0</v>
      </c>
      <c r="M30" s="19">
        <v>170705.57</v>
      </c>
      <c r="N30" s="34">
        <v>0</v>
      </c>
    </row>
    <row r="31" spans="1:14" ht="30">
      <c r="A31" s="8" t="s">
        <v>22</v>
      </c>
      <c r="C31" s="38">
        <v>0</v>
      </c>
      <c r="D31" s="34">
        <v>0</v>
      </c>
      <c r="E31" s="19">
        <v>242855.67999999999</v>
      </c>
      <c r="F31" s="34">
        <v>0</v>
      </c>
      <c r="G31" s="19">
        <v>138943.35</v>
      </c>
      <c r="H31" s="34">
        <v>0</v>
      </c>
      <c r="I31" s="34">
        <v>0</v>
      </c>
      <c r="J31" s="34">
        <v>0</v>
      </c>
      <c r="K31" s="34">
        <v>0</v>
      </c>
      <c r="L31" s="34">
        <v>0</v>
      </c>
      <c r="M31" s="34">
        <v>0</v>
      </c>
      <c r="N31" s="34">
        <v>0</v>
      </c>
    </row>
    <row r="32" spans="1:14" ht="30">
      <c r="A32" s="8" t="s">
        <v>23</v>
      </c>
      <c r="C32" s="38">
        <v>0</v>
      </c>
      <c r="D32" s="27">
        <v>173392.4</v>
      </c>
      <c r="E32" s="19">
        <v>2386521.88</v>
      </c>
      <c r="F32" s="27">
        <v>1066666.6599999999</v>
      </c>
      <c r="G32" s="19">
        <v>186075.23</v>
      </c>
      <c r="H32" s="19">
        <v>1653630.91</v>
      </c>
      <c r="I32" s="19">
        <v>800000</v>
      </c>
      <c r="J32" s="19">
        <v>1521313.42</v>
      </c>
      <c r="K32" s="19">
        <v>824848.82</v>
      </c>
      <c r="L32" s="19">
        <v>800000</v>
      </c>
      <c r="M32" s="19">
        <v>854479.2</v>
      </c>
      <c r="N32" s="19">
        <v>849669.48</v>
      </c>
    </row>
    <row r="33" spans="1:14" ht="45">
      <c r="A33" s="8" t="s">
        <v>42</v>
      </c>
      <c r="C33" s="38">
        <v>0</v>
      </c>
      <c r="D33" s="38">
        <v>0</v>
      </c>
      <c r="E33" s="38">
        <v>0</v>
      </c>
      <c r="F33" s="38">
        <v>0</v>
      </c>
      <c r="G33" s="38">
        <v>0</v>
      </c>
      <c r="H33" s="38">
        <v>0</v>
      </c>
      <c r="I33" s="38">
        <v>0</v>
      </c>
      <c r="J33" s="38">
        <v>0</v>
      </c>
      <c r="K33" s="34">
        <v>0</v>
      </c>
      <c r="L33" s="34">
        <v>0</v>
      </c>
      <c r="M33" s="34">
        <v>0</v>
      </c>
      <c r="N33" s="34">
        <v>0</v>
      </c>
    </row>
    <row r="34" spans="1:14">
      <c r="A34" s="8" t="s">
        <v>24</v>
      </c>
      <c r="C34" s="38">
        <v>0</v>
      </c>
      <c r="D34" s="19">
        <v>1593</v>
      </c>
      <c r="E34" s="19">
        <v>347567.7</v>
      </c>
      <c r="F34" s="28">
        <v>0</v>
      </c>
      <c r="G34" s="19">
        <v>59837.36</v>
      </c>
      <c r="H34" s="19">
        <v>44008.1</v>
      </c>
      <c r="I34" s="28">
        <v>0</v>
      </c>
      <c r="J34" s="19">
        <v>272892.7</v>
      </c>
      <c r="K34" s="19"/>
      <c r="L34" s="34">
        <v>0</v>
      </c>
      <c r="M34" s="19">
        <v>496193.14</v>
      </c>
      <c r="N34" s="19">
        <v>744971.76</v>
      </c>
    </row>
    <row r="35" spans="1:14">
      <c r="A35" s="3" t="s">
        <v>25</v>
      </c>
      <c r="C35" s="38">
        <v>0</v>
      </c>
      <c r="D35" s="28">
        <v>0</v>
      </c>
      <c r="E35" s="38">
        <v>0</v>
      </c>
      <c r="F35" s="38">
        <v>0</v>
      </c>
      <c r="G35" s="38">
        <v>0</v>
      </c>
      <c r="H35" s="38">
        <v>0</v>
      </c>
      <c r="I35" s="38">
        <v>0</v>
      </c>
      <c r="J35" s="38">
        <v>0</v>
      </c>
      <c r="K35" s="34">
        <v>0</v>
      </c>
      <c r="L35" s="34">
        <v>0</v>
      </c>
      <c r="M35" s="34">
        <v>0</v>
      </c>
      <c r="N35" s="34">
        <v>0</v>
      </c>
    </row>
    <row r="36" spans="1:14" ht="30">
      <c r="A36" s="8" t="s">
        <v>26</v>
      </c>
      <c r="C36" s="38">
        <v>0</v>
      </c>
      <c r="D36" s="38">
        <v>0</v>
      </c>
      <c r="E36" s="38">
        <v>0</v>
      </c>
      <c r="F36" s="38">
        <v>0</v>
      </c>
      <c r="G36" s="38">
        <v>0</v>
      </c>
      <c r="H36" s="38">
        <v>0</v>
      </c>
      <c r="I36" s="38">
        <v>0</v>
      </c>
      <c r="J36" s="38">
        <v>0</v>
      </c>
      <c r="K36" s="34">
        <v>0</v>
      </c>
      <c r="L36" s="34">
        <v>0</v>
      </c>
      <c r="M36" s="34">
        <v>0</v>
      </c>
      <c r="N36" s="34">
        <v>0</v>
      </c>
    </row>
    <row r="37" spans="1:14" ht="30">
      <c r="A37" s="8" t="s">
        <v>43</v>
      </c>
      <c r="C37" s="38">
        <v>0</v>
      </c>
      <c r="D37" s="38">
        <v>0</v>
      </c>
      <c r="E37" s="38">
        <v>0</v>
      </c>
      <c r="F37" s="38">
        <v>0</v>
      </c>
      <c r="G37" s="38">
        <v>0</v>
      </c>
      <c r="H37" s="38">
        <v>0</v>
      </c>
      <c r="I37" s="38">
        <v>0</v>
      </c>
      <c r="J37" s="38">
        <v>0</v>
      </c>
      <c r="K37" s="34">
        <v>0</v>
      </c>
      <c r="L37" s="34">
        <v>0</v>
      </c>
      <c r="M37" s="34">
        <v>0</v>
      </c>
      <c r="N37" s="34">
        <v>0</v>
      </c>
    </row>
    <row r="38" spans="1:14" ht="30">
      <c r="A38" s="8" t="s">
        <v>44</v>
      </c>
      <c r="C38" s="38">
        <v>0</v>
      </c>
      <c r="D38" s="38">
        <v>0</v>
      </c>
      <c r="E38" s="38">
        <v>0</v>
      </c>
      <c r="F38" s="38">
        <v>0</v>
      </c>
      <c r="G38" s="38">
        <v>0</v>
      </c>
      <c r="H38" s="38">
        <v>0</v>
      </c>
      <c r="I38" s="38">
        <v>0</v>
      </c>
      <c r="J38" s="38">
        <v>0</v>
      </c>
      <c r="K38" s="34">
        <v>0</v>
      </c>
      <c r="L38" s="34">
        <v>0</v>
      </c>
      <c r="M38" s="34">
        <v>0</v>
      </c>
      <c r="N38" s="34">
        <v>0</v>
      </c>
    </row>
    <row r="39" spans="1:14" ht="30">
      <c r="A39" s="8" t="s">
        <v>45</v>
      </c>
      <c r="C39" s="38">
        <v>0</v>
      </c>
      <c r="D39" s="38">
        <v>0</v>
      </c>
      <c r="E39" s="38">
        <v>0</v>
      </c>
      <c r="F39" s="38">
        <v>0</v>
      </c>
      <c r="G39" s="38">
        <v>0</v>
      </c>
      <c r="H39" s="38">
        <v>0</v>
      </c>
      <c r="I39" s="38">
        <v>0</v>
      </c>
      <c r="J39" s="38">
        <v>0</v>
      </c>
      <c r="K39" s="34">
        <v>0</v>
      </c>
      <c r="L39" s="34">
        <v>0</v>
      </c>
      <c r="M39" s="34">
        <v>0</v>
      </c>
      <c r="N39" s="34">
        <v>0</v>
      </c>
    </row>
    <row r="40" spans="1:14" ht="30">
      <c r="A40" s="8" t="s">
        <v>46</v>
      </c>
      <c r="C40" s="38">
        <v>0</v>
      </c>
      <c r="D40" s="38">
        <v>0</v>
      </c>
      <c r="E40" s="38">
        <v>0</v>
      </c>
      <c r="F40" s="38">
        <v>0</v>
      </c>
      <c r="G40" s="38">
        <v>0</v>
      </c>
      <c r="H40" s="38">
        <v>0</v>
      </c>
      <c r="I40" s="38">
        <v>0</v>
      </c>
      <c r="J40" s="38">
        <v>0</v>
      </c>
      <c r="K40" s="34">
        <v>0</v>
      </c>
      <c r="L40" s="34">
        <v>0</v>
      </c>
      <c r="M40" s="34">
        <v>0</v>
      </c>
      <c r="N40" s="34">
        <v>0</v>
      </c>
    </row>
    <row r="41" spans="1:14" ht="30">
      <c r="A41" s="8" t="s">
        <v>27</v>
      </c>
      <c r="C41" s="38">
        <v>0</v>
      </c>
      <c r="D41" s="38">
        <v>0</v>
      </c>
      <c r="E41" s="38">
        <v>0</v>
      </c>
      <c r="F41" s="38">
        <v>0</v>
      </c>
      <c r="G41" s="38">
        <v>0</v>
      </c>
      <c r="H41" s="38">
        <v>0</v>
      </c>
      <c r="I41" s="38">
        <v>0</v>
      </c>
      <c r="J41" s="38">
        <v>0</v>
      </c>
      <c r="K41" s="34">
        <v>0</v>
      </c>
      <c r="L41" s="34">
        <v>0</v>
      </c>
      <c r="M41" s="34">
        <v>0</v>
      </c>
      <c r="N41" s="34">
        <v>0</v>
      </c>
    </row>
    <row r="42" spans="1:14" ht="30">
      <c r="A42" s="8" t="s">
        <v>47</v>
      </c>
      <c r="C42" s="38">
        <v>0</v>
      </c>
      <c r="D42" s="38">
        <v>0</v>
      </c>
      <c r="E42" s="38">
        <v>0</v>
      </c>
      <c r="F42" s="38">
        <v>0</v>
      </c>
      <c r="G42" s="38">
        <v>0</v>
      </c>
      <c r="H42" s="38">
        <v>0</v>
      </c>
      <c r="I42" s="38">
        <v>0</v>
      </c>
      <c r="J42" s="38">
        <v>0</v>
      </c>
      <c r="K42" s="34">
        <v>0</v>
      </c>
      <c r="L42" s="34">
        <v>0</v>
      </c>
      <c r="M42" s="34">
        <v>0</v>
      </c>
      <c r="N42" s="34">
        <v>0</v>
      </c>
    </row>
    <row r="43" spans="1:14">
      <c r="A43" s="3" t="s">
        <v>48</v>
      </c>
      <c r="C43" s="38">
        <v>0</v>
      </c>
      <c r="D43" s="38">
        <v>0</v>
      </c>
      <c r="E43" s="38">
        <v>0</v>
      </c>
      <c r="F43" s="38">
        <v>0</v>
      </c>
      <c r="G43" s="38">
        <v>0</v>
      </c>
      <c r="H43" s="38">
        <v>0</v>
      </c>
      <c r="I43" s="38">
        <v>0</v>
      </c>
      <c r="J43" s="38">
        <v>0</v>
      </c>
      <c r="K43" s="34">
        <v>0</v>
      </c>
      <c r="L43" s="34">
        <v>0</v>
      </c>
      <c r="M43" s="34">
        <v>0</v>
      </c>
      <c r="N43" s="34">
        <v>0</v>
      </c>
    </row>
    <row r="44" spans="1:14" ht="30">
      <c r="A44" s="8" t="s">
        <v>49</v>
      </c>
      <c r="C44" s="38">
        <v>0</v>
      </c>
      <c r="D44" s="38">
        <v>0</v>
      </c>
      <c r="E44" s="38">
        <v>0</v>
      </c>
      <c r="F44" s="38">
        <v>0</v>
      </c>
      <c r="G44" s="38">
        <v>0</v>
      </c>
      <c r="H44" s="38">
        <v>0</v>
      </c>
      <c r="I44" s="38">
        <v>0</v>
      </c>
      <c r="J44" s="38">
        <v>0</v>
      </c>
      <c r="K44" s="34">
        <v>0</v>
      </c>
      <c r="L44" s="34">
        <v>0</v>
      </c>
      <c r="M44" s="34">
        <v>0</v>
      </c>
      <c r="N44" s="34">
        <v>0</v>
      </c>
    </row>
    <row r="45" spans="1:14" ht="30">
      <c r="A45" s="8" t="s">
        <v>50</v>
      </c>
      <c r="C45" s="38">
        <v>0</v>
      </c>
      <c r="D45" s="38">
        <v>0</v>
      </c>
      <c r="E45" s="38">
        <v>0</v>
      </c>
      <c r="F45" s="38">
        <v>0</v>
      </c>
      <c r="G45" s="38">
        <v>0</v>
      </c>
      <c r="H45" s="38">
        <v>0</v>
      </c>
      <c r="I45" s="38">
        <v>0</v>
      </c>
      <c r="J45" s="38">
        <v>0</v>
      </c>
      <c r="K45" s="34">
        <v>0</v>
      </c>
      <c r="L45" s="34">
        <v>0</v>
      </c>
      <c r="M45" s="34">
        <v>0</v>
      </c>
      <c r="N45" s="34">
        <v>0</v>
      </c>
    </row>
    <row r="46" spans="1:14" ht="30">
      <c r="A46" s="8" t="s">
        <v>51</v>
      </c>
      <c r="C46" s="38">
        <v>0</v>
      </c>
      <c r="D46" s="38">
        <v>0</v>
      </c>
      <c r="E46" s="38">
        <v>0</v>
      </c>
      <c r="F46" s="38">
        <v>0</v>
      </c>
      <c r="G46" s="38">
        <v>0</v>
      </c>
      <c r="H46" s="38">
        <v>0</v>
      </c>
      <c r="I46" s="38">
        <v>0</v>
      </c>
      <c r="J46" s="38">
        <v>0</v>
      </c>
      <c r="K46" s="34">
        <v>0</v>
      </c>
      <c r="L46" s="34">
        <v>0</v>
      </c>
      <c r="M46" s="34">
        <v>0</v>
      </c>
      <c r="N46" s="34">
        <v>0</v>
      </c>
    </row>
    <row r="47" spans="1:14" ht="30">
      <c r="A47" s="8" t="s">
        <v>52</v>
      </c>
      <c r="C47" s="38">
        <v>0</v>
      </c>
      <c r="D47" s="38">
        <v>0</v>
      </c>
      <c r="E47" s="38">
        <v>0</v>
      </c>
      <c r="F47" s="38">
        <v>0</v>
      </c>
      <c r="G47" s="38">
        <v>0</v>
      </c>
      <c r="H47" s="38">
        <v>0</v>
      </c>
      <c r="I47" s="38">
        <v>0</v>
      </c>
      <c r="J47" s="38">
        <v>0</v>
      </c>
      <c r="K47" s="34">
        <v>0</v>
      </c>
      <c r="L47" s="34">
        <v>0</v>
      </c>
      <c r="M47" s="34">
        <v>0</v>
      </c>
      <c r="N47" s="34">
        <v>0</v>
      </c>
    </row>
    <row r="48" spans="1:14" ht="30">
      <c r="A48" s="8" t="s">
        <v>53</v>
      </c>
      <c r="C48" s="38">
        <v>0</v>
      </c>
      <c r="D48" s="38">
        <v>0</v>
      </c>
      <c r="E48" s="38">
        <v>0</v>
      </c>
      <c r="F48" s="38">
        <v>0</v>
      </c>
      <c r="G48" s="38">
        <v>0</v>
      </c>
      <c r="H48" s="38">
        <v>0</v>
      </c>
      <c r="I48" s="38">
        <v>0</v>
      </c>
      <c r="J48" s="38">
        <v>0</v>
      </c>
      <c r="K48" s="34">
        <v>0</v>
      </c>
      <c r="L48" s="34">
        <v>0</v>
      </c>
      <c r="M48" s="34">
        <v>0</v>
      </c>
      <c r="N48" s="34">
        <v>0</v>
      </c>
    </row>
    <row r="49" spans="1:14" ht="30">
      <c r="A49" s="8" t="s">
        <v>54</v>
      </c>
      <c r="C49" s="38">
        <v>0</v>
      </c>
      <c r="D49" s="38">
        <v>0</v>
      </c>
      <c r="E49" s="38">
        <v>0</v>
      </c>
      <c r="F49" s="38">
        <v>0</v>
      </c>
      <c r="G49" s="38">
        <v>0</v>
      </c>
      <c r="H49" s="38">
        <v>0</v>
      </c>
      <c r="I49" s="38">
        <v>0</v>
      </c>
      <c r="J49" s="38">
        <v>0</v>
      </c>
      <c r="K49" s="34">
        <v>0</v>
      </c>
      <c r="L49" s="34">
        <v>0</v>
      </c>
      <c r="M49" s="34">
        <v>0</v>
      </c>
      <c r="N49" s="34">
        <v>0</v>
      </c>
    </row>
    <row r="50" spans="1:14" ht="30">
      <c r="A50" s="8" t="s">
        <v>55</v>
      </c>
      <c r="C50" s="38">
        <v>0</v>
      </c>
      <c r="D50" s="38">
        <v>0</v>
      </c>
      <c r="E50" s="38">
        <v>0</v>
      </c>
      <c r="F50" s="38">
        <v>0</v>
      </c>
      <c r="G50" s="38">
        <v>0</v>
      </c>
      <c r="H50" s="38">
        <v>0</v>
      </c>
      <c r="I50" s="38">
        <v>0</v>
      </c>
      <c r="J50" s="38">
        <v>0</v>
      </c>
      <c r="K50" s="34">
        <v>0</v>
      </c>
      <c r="L50" s="34">
        <v>0</v>
      </c>
      <c r="M50" s="34">
        <v>0</v>
      </c>
      <c r="N50" s="34">
        <v>0</v>
      </c>
    </row>
    <row r="51" spans="1:14" ht="30">
      <c r="A51" s="3" t="s">
        <v>28</v>
      </c>
      <c r="C51" s="38">
        <v>0</v>
      </c>
      <c r="D51" s="20">
        <v>110259.2</v>
      </c>
      <c r="E51" s="20">
        <v>182900</v>
      </c>
      <c r="F51" s="39">
        <v>0</v>
      </c>
      <c r="G51" s="20">
        <v>177365.8</v>
      </c>
      <c r="H51" s="39">
        <v>0</v>
      </c>
      <c r="I51" s="39">
        <v>0</v>
      </c>
      <c r="J51" s="20">
        <v>358879.3</v>
      </c>
      <c r="K51" s="40">
        <v>0</v>
      </c>
      <c r="L51" s="40">
        <v>0</v>
      </c>
      <c r="M51" s="40">
        <v>0</v>
      </c>
      <c r="N51" s="40">
        <v>0</v>
      </c>
    </row>
    <row r="52" spans="1:14">
      <c r="A52" s="8" t="s">
        <v>29</v>
      </c>
      <c r="C52" s="38">
        <v>0</v>
      </c>
      <c r="D52" s="19">
        <v>110259.2</v>
      </c>
      <c r="G52" s="19">
        <v>177365.8</v>
      </c>
      <c r="J52" s="19">
        <v>339291.3</v>
      </c>
      <c r="K52" s="34">
        <v>0</v>
      </c>
      <c r="L52" s="34">
        <v>0</v>
      </c>
      <c r="M52" s="34">
        <v>0</v>
      </c>
      <c r="N52" s="34">
        <v>0</v>
      </c>
    </row>
    <row r="53" spans="1:14" ht="30">
      <c r="A53" s="8" t="s">
        <v>30</v>
      </c>
      <c r="C53" s="38">
        <v>0</v>
      </c>
      <c r="D53" s="38">
        <v>0</v>
      </c>
      <c r="E53" s="38">
        <v>0</v>
      </c>
      <c r="F53" s="38">
        <v>0</v>
      </c>
      <c r="G53" s="38">
        <v>0</v>
      </c>
      <c r="H53" s="38">
        <v>0</v>
      </c>
      <c r="I53" s="38">
        <v>0</v>
      </c>
      <c r="J53" s="38">
        <v>0</v>
      </c>
      <c r="K53" s="34">
        <v>0</v>
      </c>
      <c r="L53" s="34">
        <v>0</v>
      </c>
      <c r="M53" s="34">
        <v>0</v>
      </c>
      <c r="N53" s="34">
        <v>0</v>
      </c>
    </row>
    <row r="54" spans="1:14" ht="30">
      <c r="A54" s="8" t="s">
        <v>31</v>
      </c>
      <c r="C54" s="38">
        <v>0</v>
      </c>
      <c r="D54" s="38">
        <v>0</v>
      </c>
      <c r="E54" s="38">
        <v>0</v>
      </c>
      <c r="F54" s="38">
        <v>0</v>
      </c>
      <c r="G54" s="38">
        <v>0</v>
      </c>
      <c r="H54" s="38">
        <v>0</v>
      </c>
      <c r="I54" s="38">
        <v>0</v>
      </c>
      <c r="J54" s="38">
        <v>0</v>
      </c>
      <c r="K54" s="34">
        <v>0</v>
      </c>
      <c r="L54" s="34">
        <v>0</v>
      </c>
      <c r="M54" s="34">
        <v>0</v>
      </c>
      <c r="N54" s="34">
        <v>0</v>
      </c>
    </row>
    <row r="55" spans="1:14" ht="30">
      <c r="A55" s="8" t="s">
        <v>32</v>
      </c>
      <c r="C55" s="38">
        <v>0</v>
      </c>
      <c r="D55" s="38">
        <v>0</v>
      </c>
      <c r="E55" s="38">
        <v>0</v>
      </c>
      <c r="F55" s="38">
        <v>0</v>
      </c>
      <c r="G55" s="38">
        <v>0</v>
      </c>
      <c r="H55" s="38">
        <v>0</v>
      </c>
      <c r="I55" s="38">
        <v>0</v>
      </c>
      <c r="J55" s="38">
        <v>0</v>
      </c>
      <c r="K55" s="34">
        <v>0</v>
      </c>
      <c r="L55" s="34">
        <v>0</v>
      </c>
      <c r="M55" s="34">
        <v>0</v>
      </c>
      <c r="N55" s="34">
        <v>0</v>
      </c>
    </row>
    <row r="56" spans="1:14" ht="30">
      <c r="A56" s="8" t="s">
        <v>33</v>
      </c>
      <c r="C56" s="38">
        <v>0</v>
      </c>
      <c r="D56" s="38">
        <v>0</v>
      </c>
      <c r="E56" s="38">
        <v>0</v>
      </c>
      <c r="F56" s="38">
        <v>0</v>
      </c>
      <c r="G56" s="38">
        <v>0</v>
      </c>
      <c r="H56" s="38">
        <v>0</v>
      </c>
      <c r="I56" s="38">
        <v>0</v>
      </c>
      <c r="J56" s="19">
        <v>19588</v>
      </c>
      <c r="K56" s="34">
        <v>0</v>
      </c>
      <c r="L56" s="34">
        <v>0</v>
      </c>
      <c r="M56" s="34">
        <v>0</v>
      </c>
      <c r="N56" s="34">
        <v>0</v>
      </c>
    </row>
    <row r="57" spans="1:14" ht="30">
      <c r="A57" s="8" t="s">
        <v>56</v>
      </c>
      <c r="C57" s="38">
        <v>0</v>
      </c>
      <c r="D57" s="38">
        <v>0</v>
      </c>
      <c r="E57" s="38">
        <v>0</v>
      </c>
      <c r="F57" s="38">
        <v>0</v>
      </c>
      <c r="G57" s="38">
        <v>0</v>
      </c>
      <c r="H57" s="38">
        <v>0</v>
      </c>
      <c r="I57" s="38">
        <v>0</v>
      </c>
      <c r="J57" s="38">
        <v>0</v>
      </c>
      <c r="K57" s="34">
        <v>0</v>
      </c>
      <c r="L57" s="34">
        <v>0</v>
      </c>
      <c r="M57" s="34">
        <v>0</v>
      </c>
      <c r="N57" s="34">
        <v>0</v>
      </c>
    </row>
    <row r="58" spans="1:14" ht="30">
      <c r="A58" s="8" t="s">
        <v>57</v>
      </c>
      <c r="C58" s="38">
        <v>0</v>
      </c>
      <c r="D58" s="38">
        <v>0</v>
      </c>
      <c r="E58" s="38">
        <v>0</v>
      </c>
      <c r="F58" s="38">
        <v>0</v>
      </c>
      <c r="G58" s="38">
        <v>0</v>
      </c>
      <c r="H58" s="38">
        <v>0</v>
      </c>
      <c r="I58" s="38">
        <v>0</v>
      </c>
      <c r="J58" s="38">
        <v>0</v>
      </c>
      <c r="K58" s="34">
        <v>0</v>
      </c>
      <c r="L58" s="34">
        <v>0</v>
      </c>
      <c r="M58" s="34">
        <v>0</v>
      </c>
      <c r="N58" s="34">
        <v>0</v>
      </c>
    </row>
    <row r="59" spans="1:14">
      <c r="A59" s="8" t="s">
        <v>34</v>
      </c>
      <c r="C59" s="38">
        <v>0</v>
      </c>
      <c r="D59" s="38">
        <v>0</v>
      </c>
      <c r="E59" s="38">
        <v>0</v>
      </c>
      <c r="F59" s="38">
        <v>0</v>
      </c>
      <c r="G59" s="38">
        <v>0</v>
      </c>
      <c r="H59" s="38">
        <v>0</v>
      </c>
      <c r="I59" s="38">
        <v>0</v>
      </c>
      <c r="J59" s="38">
        <v>0</v>
      </c>
      <c r="K59" s="34">
        <v>0</v>
      </c>
      <c r="L59" s="34">
        <v>0</v>
      </c>
      <c r="M59" s="34">
        <v>0</v>
      </c>
      <c r="N59" s="34">
        <v>0</v>
      </c>
    </row>
    <row r="60" spans="1:14" ht="45">
      <c r="A60" s="8" t="s">
        <v>58</v>
      </c>
      <c r="C60" s="38">
        <v>0</v>
      </c>
      <c r="D60" s="38">
        <v>0</v>
      </c>
      <c r="E60" s="38">
        <v>0</v>
      </c>
      <c r="F60" s="38">
        <v>0</v>
      </c>
      <c r="G60" s="38">
        <v>0</v>
      </c>
      <c r="H60" s="38">
        <v>0</v>
      </c>
      <c r="I60" s="38">
        <v>0</v>
      </c>
      <c r="J60" s="38">
        <v>0</v>
      </c>
      <c r="K60" s="34">
        <v>0</v>
      </c>
      <c r="L60" s="34">
        <v>0</v>
      </c>
      <c r="M60" s="34">
        <v>0</v>
      </c>
      <c r="N60" s="34">
        <v>0</v>
      </c>
    </row>
    <row r="61" spans="1:14">
      <c r="A61" s="3" t="s">
        <v>59</v>
      </c>
      <c r="C61" s="39">
        <v>0</v>
      </c>
      <c r="D61" s="39">
        <v>0</v>
      </c>
      <c r="E61" s="39">
        <v>0</v>
      </c>
      <c r="F61" s="39">
        <v>0</v>
      </c>
      <c r="G61" s="39">
        <v>0</v>
      </c>
      <c r="H61" s="39">
        <v>0</v>
      </c>
      <c r="I61" s="39">
        <v>0</v>
      </c>
      <c r="J61" s="39">
        <v>0</v>
      </c>
      <c r="K61" s="40">
        <v>0</v>
      </c>
      <c r="L61" s="40">
        <v>0</v>
      </c>
      <c r="M61" s="40">
        <v>0</v>
      </c>
      <c r="N61" s="40">
        <v>0</v>
      </c>
    </row>
    <row r="62" spans="1:14">
      <c r="A62" s="8" t="s">
        <v>60</v>
      </c>
      <c r="C62" s="38">
        <v>0</v>
      </c>
      <c r="D62" s="38">
        <v>0</v>
      </c>
      <c r="E62" s="38">
        <v>0</v>
      </c>
      <c r="F62" s="38">
        <v>0</v>
      </c>
      <c r="G62" s="38">
        <v>0</v>
      </c>
      <c r="H62" s="38">
        <v>0</v>
      </c>
      <c r="I62" s="38">
        <v>0</v>
      </c>
      <c r="J62" s="38">
        <v>0</v>
      </c>
      <c r="K62" s="34">
        <v>0</v>
      </c>
      <c r="L62" s="34">
        <v>0</v>
      </c>
      <c r="M62" s="34">
        <v>0</v>
      </c>
      <c r="N62" s="34">
        <v>0</v>
      </c>
    </row>
    <row r="63" spans="1:14">
      <c r="A63" s="8" t="s">
        <v>61</v>
      </c>
      <c r="C63" s="38">
        <v>0</v>
      </c>
      <c r="D63" s="38">
        <v>0</v>
      </c>
      <c r="E63" s="38">
        <v>0</v>
      </c>
      <c r="F63" s="38">
        <v>0</v>
      </c>
      <c r="G63" s="38">
        <v>0</v>
      </c>
      <c r="H63" s="38">
        <v>0</v>
      </c>
      <c r="I63" s="38">
        <v>0</v>
      </c>
      <c r="J63" s="38">
        <v>0</v>
      </c>
      <c r="K63" s="34">
        <v>0</v>
      </c>
      <c r="L63" s="34">
        <v>0</v>
      </c>
      <c r="M63" s="34">
        <v>0</v>
      </c>
      <c r="N63" s="34">
        <v>0</v>
      </c>
    </row>
    <row r="64" spans="1:14" ht="30">
      <c r="A64" s="8" t="s">
        <v>62</v>
      </c>
      <c r="C64" s="38">
        <v>0</v>
      </c>
      <c r="D64" s="38">
        <v>0</v>
      </c>
      <c r="E64" s="38">
        <v>0</v>
      </c>
      <c r="F64" s="38">
        <v>0</v>
      </c>
      <c r="G64" s="38">
        <v>0</v>
      </c>
      <c r="H64" s="38">
        <v>0</v>
      </c>
      <c r="I64" s="38">
        <v>0</v>
      </c>
      <c r="J64" s="38">
        <v>0</v>
      </c>
      <c r="K64" s="34">
        <v>0</v>
      </c>
      <c r="L64" s="34">
        <v>0</v>
      </c>
      <c r="M64" s="34">
        <v>0</v>
      </c>
      <c r="N64" s="34">
        <v>0</v>
      </c>
    </row>
    <row r="65" spans="1:14" ht="45">
      <c r="A65" s="8" t="s">
        <v>63</v>
      </c>
      <c r="C65" s="38">
        <v>0</v>
      </c>
      <c r="D65" s="38">
        <v>0</v>
      </c>
      <c r="E65" s="38">
        <v>0</v>
      </c>
      <c r="F65" s="38">
        <v>0</v>
      </c>
      <c r="G65" s="38">
        <v>0</v>
      </c>
      <c r="H65" s="38">
        <v>0</v>
      </c>
      <c r="I65" s="38">
        <v>0</v>
      </c>
      <c r="J65" s="38">
        <v>0</v>
      </c>
      <c r="K65" s="34">
        <v>0</v>
      </c>
      <c r="L65" s="34">
        <v>0</v>
      </c>
      <c r="M65" s="34">
        <v>0</v>
      </c>
      <c r="N65" s="34">
        <v>0</v>
      </c>
    </row>
    <row r="66" spans="1:14" ht="30">
      <c r="A66" s="3" t="s">
        <v>64</v>
      </c>
      <c r="C66" s="39">
        <v>0</v>
      </c>
      <c r="D66" s="39">
        <v>0</v>
      </c>
      <c r="E66" s="39">
        <v>0</v>
      </c>
      <c r="F66" s="39">
        <v>0</v>
      </c>
      <c r="G66" s="39">
        <v>0</v>
      </c>
      <c r="H66" s="39">
        <v>0</v>
      </c>
      <c r="I66" s="39">
        <v>0</v>
      </c>
      <c r="J66" s="39">
        <v>0</v>
      </c>
      <c r="K66" s="40">
        <v>0</v>
      </c>
      <c r="L66" s="40">
        <v>0</v>
      </c>
      <c r="M66" s="40">
        <v>0</v>
      </c>
      <c r="N66" s="40">
        <v>0</v>
      </c>
    </row>
    <row r="67" spans="1:14">
      <c r="A67" s="8" t="s">
        <v>65</v>
      </c>
      <c r="C67" s="38">
        <v>0</v>
      </c>
      <c r="D67" s="38">
        <v>0</v>
      </c>
      <c r="E67" s="38">
        <v>0</v>
      </c>
      <c r="F67" s="38">
        <v>0</v>
      </c>
      <c r="G67" s="38">
        <v>0</v>
      </c>
      <c r="H67" s="38">
        <v>0</v>
      </c>
      <c r="I67" s="38">
        <v>0</v>
      </c>
      <c r="J67" s="38">
        <v>0</v>
      </c>
      <c r="K67" s="34">
        <v>0</v>
      </c>
      <c r="L67" s="34">
        <v>0</v>
      </c>
      <c r="M67" s="34">
        <v>0</v>
      </c>
      <c r="N67" s="34">
        <v>0</v>
      </c>
    </row>
    <row r="68" spans="1:14" ht="30">
      <c r="A68" s="8" t="s">
        <v>66</v>
      </c>
      <c r="C68" s="38">
        <v>0</v>
      </c>
      <c r="D68" s="38">
        <v>0</v>
      </c>
      <c r="E68" s="38">
        <v>0</v>
      </c>
      <c r="F68" s="38">
        <v>0</v>
      </c>
      <c r="G68" s="38">
        <v>0</v>
      </c>
      <c r="H68" s="38">
        <v>0</v>
      </c>
      <c r="I68" s="38">
        <v>0</v>
      </c>
      <c r="J68" s="38">
        <v>0</v>
      </c>
      <c r="K68" s="34">
        <v>0</v>
      </c>
      <c r="L68" s="34">
        <v>0</v>
      </c>
      <c r="M68" s="34">
        <v>0</v>
      </c>
      <c r="N68" s="34">
        <v>0</v>
      </c>
    </row>
    <row r="69" spans="1:14">
      <c r="A69" s="3" t="s">
        <v>67</v>
      </c>
      <c r="C69" s="39">
        <v>0</v>
      </c>
      <c r="D69" s="39">
        <v>0</v>
      </c>
      <c r="E69" s="39">
        <v>0</v>
      </c>
      <c r="F69" s="39">
        <v>0</v>
      </c>
      <c r="G69" s="39">
        <v>0</v>
      </c>
      <c r="H69" s="39">
        <v>0</v>
      </c>
      <c r="I69" s="39">
        <v>0</v>
      </c>
      <c r="J69" s="39">
        <v>0</v>
      </c>
      <c r="K69" s="40">
        <v>0</v>
      </c>
      <c r="L69" s="40">
        <v>0</v>
      </c>
      <c r="M69" s="40">
        <v>0</v>
      </c>
      <c r="N69" s="40">
        <v>0</v>
      </c>
    </row>
    <row r="70" spans="1:14" ht="30">
      <c r="A70" s="8" t="s">
        <v>68</v>
      </c>
      <c r="C70" s="38">
        <v>0</v>
      </c>
      <c r="D70" s="38">
        <v>0</v>
      </c>
      <c r="E70" s="38">
        <v>0</v>
      </c>
      <c r="F70" s="38">
        <v>0</v>
      </c>
      <c r="G70" s="38">
        <v>0</v>
      </c>
      <c r="H70" s="38">
        <v>0</v>
      </c>
      <c r="I70" s="38">
        <v>0</v>
      </c>
      <c r="J70" s="38">
        <v>0</v>
      </c>
      <c r="K70" s="34">
        <v>0</v>
      </c>
      <c r="L70" s="34">
        <v>0</v>
      </c>
      <c r="M70" s="34">
        <v>0</v>
      </c>
      <c r="N70" s="34">
        <v>0</v>
      </c>
    </row>
    <row r="71" spans="1:14" ht="30">
      <c r="A71" s="8" t="s">
        <v>69</v>
      </c>
      <c r="C71" s="38">
        <v>0</v>
      </c>
      <c r="D71" s="38">
        <v>0</v>
      </c>
      <c r="E71" s="38">
        <v>0</v>
      </c>
      <c r="F71" s="38">
        <v>0</v>
      </c>
      <c r="G71" s="38">
        <v>0</v>
      </c>
      <c r="H71" s="38">
        <v>0</v>
      </c>
      <c r="I71" s="38">
        <v>0</v>
      </c>
      <c r="J71" s="38">
        <v>0</v>
      </c>
      <c r="K71" s="34">
        <v>0</v>
      </c>
      <c r="L71" s="34">
        <v>0</v>
      </c>
      <c r="M71" s="34">
        <v>0</v>
      </c>
      <c r="N71" s="34">
        <v>0</v>
      </c>
    </row>
    <row r="72" spans="1:14" ht="30">
      <c r="A72" s="8" t="s">
        <v>70</v>
      </c>
      <c r="C72" s="38">
        <v>0</v>
      </c>
      <c r="D72" s="38">
        <v>0</v>
      </c>
      <c r="E72" s="38">
        <v>0</v>
      </c>
      <c r="F72" s="38">
        <v>0</v>
      </c>
      <c r="G72" s="38">
        <v>0</v>
      </c>
      <c r="H72" s="38">
        <v>0</v>
      </c>
      <c r="I72" s="38">
        <v>0</v>
      </c>
      <c r="J72" s="38">
        <v>0</v>
      </c>
      <c r="K72" s="34">
        <v>0</v>
      </c>
      <c r="L72" s="34">
        <v>0</v>
      </c>
      <c r="M72" s="34">
        <v>0</v>
      </c>
      <c r="N72" s="34">
        <v>0</v>
      </c>
    </row>
    <row r="73" spans="1:14">
      <c r="A73" s="10" t="s">
        <v>35</v>
      </c>
      <c r="B73" s="7"/>
      <c r="C73" s="26">
        <f>+C9+C15+C25+C35</f>
        <v>5168819.2200000007</v>
      </c>
      <c r="D73" s="26">
        <f>+D51+D25+D15+D9</f>
        <v>5601195.7400000002</v>
      </c>
      <c r="E73" s="29">
        <f>+E51+E25+E15+E9</f>
        <v>11458642.469999999</v>
      </c>
      <c r="F73" s="29">
        <f>+F25+F15+F9</f>
        <v>6856924.3700000001</v>
      </c>
      <c r="G73" s="29">
        <f>G51+G25+G15+G9</f>
        <v>6604438.2599999998</v>
      </c>
      <c r="H73" s="29">
        <f>H25+H15+H9</f>
        <v>5916934.5500000007</v>
      </c>
      <c r="I73" s="29">
        <f>I25+I15+I9</f>
        <v>6444847.8700000001</v>
      </c>
      <c r="J73" s="29">
        <f>J51+J25+J15+J9</f>
        <v>9166073.6699999999</v>
      </c>
      <c r="K73" s="29">
        <f>K25+K15+K9</f>
        <v>14474541.689999999</v>
      </c>
      <c r="L73" s="29">
        <f>L9+L15+L25</f>
        <v>6472847.8700000001</v>
      </c>
      <c r="M73" s="29">
        <f>M25+M15+M9</f>
        <v>11250431.129999999</v>
      </c>
      <c r="N73" s="29">
        <f>N25+N15+N9</f>
        <v>19447293.919999998</v>
      </c>
    </row>
    <row r="74" spans="1:14">
      <c r="A74" s="5"/>
      <c r="C74" s="6"/>
    </row>
    <row r="75" spans="1:14">
      <c r="A75" s="1" t="s">
        <v>71</v>
      </c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</row>
    <row r="76" spans="1:14" ht="30">
      <c r="A76" s="3" t="s">
        <v>72</v>
      </c>
      <c r="C76" s="39">
        <v>0</v>
      </c>
      <c r="D76" s="39">
        <v>0</v>
      </c>
      <c r="E76" s="39">
        <v>0</v>
      </c>
      <c r="F76" s="39">
        <v>0</v>
      </c>
      <c r="G76" s="39">
        <v>0</v>
      </c>
      <c r="H76" s="39">
        <v>0</v>
      </c>
      <c r="I76" s="39">
        <v>0</v>
      </c>
      <c r="J76" s="39">
        <v>0</v>
      </c>
      <c r="K76" s="40">
        <v>0</v>
      </c>
      <c r="L76" s="40">
        <v>0</v>
      </c>
      <c r="M76" s="40">
        <v>0</v>
      </c>
      <c r="N76" s="40">
        <v>0</v>
      </c>
    </row>
    <row r="77" spans="1:14" ht="30">
      <c r="A77" s="8" t="s">
        <v>73</v>
      </c>
      <c r="C77" s="38">
        <v>0</v>
      </c>
      <c r="D77" s="38">
        <v>0</v>
      </c>
      <c r="E77" s="38">
        <v>0</v>
      </c>
      <c r="F77" s="38">
        <v>0</v>
      </c>
      <c r="G77" s="38">
        <v>0</v>
      </c>
      <c r="H77" s="38">
        <v>0</v>
      </c>
      <c r="I77" s="38">
        <v>0</v>
      </c>
      <c r="J77" s="38">
        <v>0</v>
      </c>
      <c r="K77" s="34">
        <v>0</v>
      </c>
      <c r="L77" s="34">
        <v>0</v>
      </c>
      <c r="M77" s="34">
        <v>0</v>
      </c>
      <c r="N77" s="34">
        <v>0</v>
      </c>
    </row>
    <row r="78" spans="1:14" ht="30">
      <c r="A78" s="8" t="s">
        <v>74</v>
      </c>
      <c r="C78" s="38">
        <v>0</v>
      </c>
      <c r="D78" s="38">
        <v>0</v>
      </c>
      <c r="E78" s="38">
        <v>0</v>
      </c>
      <c r="F78" s="38">
        <v>0</v>
      </c>
      <c r="G78" s="38">
        <v>0</v>
      </c>
      <c r="H78" s="38">
        <v>0</v>
      </c>
      <c r="I78" s="38">
        <v>0</v>
      </c>
      <c r="J78" s="38">
        <v>0</v>
      </c>
      <c r="K78" s="34">
        <v>0</v>
      </c>
      <c r="L78" s="34">
        <v>0</v>
      </c>
      <c r="M78" s="34">
        <v>0</v>
      </c>
      <c r="N78" s="34">
        <v>0</v>
      </c>
    </row>
    <row r="79" spans="1:14">
      <c r="A79" s="3" t="s">
        <v>75</v>
      </c>
      <c r="C79" s="38">
        <v>0</v>
      </c>
      <c r="D79" s="38">
        <v>0</v>
      </c>
      <c r="E79" s="38">
        <v>0</v>
      </c>
      <c r="F79" s="38">
        <v>0</v>
      </c>
      <c r="G79" s="38">
        <v>0</v>
      </c>
      <c r="H79" s="38">
        <v>0</v>
      </c>
      <c r="I79" s="38">
        <v>0</v>
      </c>
      <c r="J79" s="38">
        <v>0</v>
      </c>
      <c r="K79" s="34">
        <v>0</v>
      </c>
      <c r="L79" s="34">
        <v>0</v>
      </c>
      <c r="M79" s="34">
        <v>0</v>
      </c>
      <c r="N79" s="34">
        <v>0</v>
      </c>
    </row>
    <row r="80" spans="1:14" ht="30">
      <c r="A80" s="8" t="s">
        <v>76</v>
      </c>
      <c r="C80" s="38">
        <v>0</v>
      </c>
      <c r="D80" s="38">
        <v>0</v>
      </c>
      <c r="E80" s="38">
        <v>0</v>
      </c>
      <c r="F80" s="38">
        <v>0</v>
      </c>
      <c r="G80" s="38">
        <v>0</v>
      </c>
      <c r="H80" s="38">
        <v>0</v>
      </c>
      <c r="I80" s="38">
        <v>0</v>
      </c>
      <c r="J80" s="38">
        <v>0</v>
      </c>
      <c r="K80" s="34">
        <v>0</v>
      </c>
      <c r="L80" s="34">
        <v>0</v>
      </c>
      <c r="M80" s="34">
        <v>0</v>
      </c>
      <c r="N80" s="34">
        <v>0</v>
      </c>
    </row>
    <row r="81" spans="1:14" ht="30">
      <c r="A81" s="8" t="s">
        <v>77</v>
      </c>
      <c r="C81" s="38">
        <v>0</v>
      </c>
      <c r="D81" s="38">
        <v>0</v>
      </c>
      <c r="E81" s="38">
        <v>0</v>
      </c>
      <c r="F81" s="38">
        <v>0</v>
      </c>
      <c r="G81" s="38">
        <v>0</v>
      </c>
      <c r="H81" s="38">
        <v>0</v>
      </c>
      <c r="I81" s="38">
        <v>0</v>
      </c>
      <c r="J81" s="38">
        <v>0</v>
      </c>
      <c r="K81" s="34">
        <v>0</v>
      </c>
      <c r="L81" s="34">
        <v>0</v>
      </c>
      <c r="M81" s="34">
        <v>0</v>
      </c>
      <c r="N81" s="34">
        <v>0</v>
      </c>
    </row>
    <row r="82" spans="1:14" ht="30">
      <c r="A82" s="3" t="s">
        <v>78</v>
      </c>
      <c r="C82" s="38">
        <v>0</v>
      </c>
      <c r="D82" s="38">
        <v>0</v>
      </c>
      <c r="E82" s="38">
        <v>0</v>
      </c>
      <c r="F82" s="38">
        <v>0</v>
      </c>
      <c r="G82" s="38">
        <v>0</v>
      </c>
      <c r="H82" s="38">
        <v>0</v>
      </c>
      <c r="I82" s="38">
        <v>0</v>
      </c>
      <c r="J82" s="38">
        <v>0</v>
      </c>
      <c r="K82" s="34">
        <v>0</v>
      </c>
      <c r="L82" s="34">
        <v>0</v>
      </c>
      <c r="M82" s="34">
        <v>0</v>
      </c>
      <c r="N82" s="34">
        <v>0</v>
      </c>
    </row>
    <row r="83" spans="1:14" ht="30">
      <c r="A83" s="8" t="s">
        <v>79</v>
      </c>
      <c r="C83" s="38">
        <v>0</v>
      </c>
      <c r="D83" s="38">
        <v>0</v>
      </c>
      <c r="E83" s="38">
        <v>0</v>
      </c>
      <c r="F83" s="38">
        <v>0</v>
      </c>
      <c r="G83" s="38">
        <v>0</v>
      </c>
      <c r="H83" s="38">
        <v>0</v>
      </c>
      <c r="I83" s="38">
        <v>0</v>
      </c>
      <c r="J83" s="38">
        <v>0</v>
      </c>
      <c r="K83" s="34">
        <v>0</v>
      </c>
      <c r="L83" s="34">
        <v>0</v>
      </c>
      <c r="M83" s="34">
        <v>0</v>
      </c>
      <c r="N83" s="34">
        <v>0</v>
      </c>
    </row>
    <row r="84" spans="1:14">
      <c r="A84" s="10" t="s">
        <v>80</v>
      </c>
      <c r="B84" s="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  <c r="N84" s="7"/>
    </row>
    <row r="86" spans="1:14" ht="31.5">
      <c r="A86" s="11" t="s">
        <v>81</v>
      </c>
      <c r="B86" s="15"/>
      <c r="C86" s="25">
        <f>+C9+C15+C25+C35</f>
        <v>5168819.2200000007</v>
      </c>
      <c r="D86" s="30">
        <f>+D51+D25+D15+D9</f>
        <v>5601195.7400000002</v>
      </c>
      <c r="E86" s="31">
        <f>+E51+E25+E15+E9</f>
        <v>11458642.469999999</v>
      </c>
      <c r="F86" s="31">
        <f>+F73</f>
        <v>6856924.3700000001</v>
      </c>
      <c r="G86" s="31">
        <f t="shared" ref="G86:L86" si="1">G73</f>
        <v>6604438.2599999998</v>
      </c>
      <c r="H86" s="31">
        <f t="shared" si="1"/>
        <v>5916934.5500000007</v>
      </c>
      <c r="I86" s="31">
        <f t="shared" si="1"/>
        <v>6444847.8700000001</v>
      </c>
      <c r="J86" s="31">
        <f t="shared" si="1"/>
        <v>9166073.6699999999</v>
      </c>
      <c r="K86" s="31">
        <f t="shared" si="1"/>
        <v>14474541.689999999</v>
      </c>
      <c r="L86" s="31">
        <f t="shared" si="1"/>
        <v>6472847.8700000001</v>
      </c>
      <c r="M86" s="31">
        <f>M73</f>
        <v>11250431.129999999</v>
      </c>
      <c r="N86" s="31">
        <f>N73</f>
        <v>19447293.919999998</v>
      </c>
    </row>
    <row r="87" spans="1:14">
      <c r="A87" t="s">
        <v>106</v>
      </c>
    </row>
    <row r="88" spans="1:14">
      <c r="A88" t="s">
        <v>104</v>
      </c>
    </row>
    <row r="89" spans="1:14">
      <c r="A89" t="s">
        <v>105</v>
      </c>
    </row>
    <row r="107" spans="2:13" ht="23.25">
      <c r="B107" s="45"/>
      <c r="C107" s="45"/>
      <c r="D107" s="45"/>
      <c r="E107" s="45"/>
      <c r="J107" s="45"/>
      <c r="K107" s="45"/>
      <c r="L107" s="45"/>
      <c r="M107" s="45"/>
    </row>
    <row r="108" spans="2:13">
      <c r="B108" s="43"/>
      <c r="C108" s="43"/>
      <c r="D108" s="43"/>
      <c r="E108" s="43"/>
      <c r="J108" s="43"/>
      <c r="K108" s="43"/>
      <c r="L108" s="43"/>
      <c r="M108" s="43"/>
    </row>
    <row r="109" spans="2:13">
      <c r="J109" s="43"/>
      <c r="K109" s="43"/>
      <c r="L109" s="43"/>
      <c r="M109" s="43"/>
    </row>
    <row r="121" spans="6:9" ht="23.25">
      <c r="F121" s="45"/>
      <c r="G121" s="45"/>
      <c r="H121" s="45"/>
      <c r="I121" s="45"/>
    </row>
    <row r="122" spans="6:9">
      <c r="G122" s="32"/>
      <c r="H122" s="32"/>
      <c r="I122" s="32"/>
    </row>
    <row r="123" spans="6:9">
      <c r="G123" s="32"/>
      <c r="H123" s="32"/>
      <c r="I123" s="32"/>
    </row>
  </sheetData>
  <mergeCells count="11">
    <mergeCell ref="F121:I121"/>
    <mergeCell ref="B107:E107"/>
    <mergeCell ref="J107:M107"/>
    <mergeCell ref="B108:E108"/>
    <mergeCell ref="J108:M108"/>
    <mergeCell ref="J109:M109"/>
    <mergeCell ref="A1:N1"/>
    <mergeCell ref="A2:N2"/>
    <mergeCell ref="A3:N3"/>
    <mergeCell ref="A4:N4"/>
    <mergeCell ref="A5:N5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Plantilla Presupuesto</vt:lpstr>
      <vt:lpstr>Plantilla Ejecución 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Natalie Souffront</dc:creator>
  <cp:lastModifiedBy>secep</cp:lastModifiedBy>
  <dcterms:created xsi:type="dcterms:W3CDTF">2018-04-17T18:57:16Z</dcterms:created>
  <dcterms:modified xsi:type="dcterms:W3CDTF">2020-01-03T15:09:34Z</dcterms:modified>
</cp:coreProperties>
</file>